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I:\Dipartimenti\D0008\C0027_Acquisti_Aziendali\Personali\rossana_boccadoro\GARE 2024\AQ OCULISTICA\OCULISTICA\12. Determina aggiudicazione\"/>
    </mc:Choice>
  </mc:AlternateContent>
  <xr:revisionPtr revIDLastSave="0" documentId="13_ncr:1_{C7A7FA9C-1159-49DE-B524-5F1782FA33D5}" xr6:coauthVersionLast="47" xr6:coauthVersionMax="47" xr10:uidLastSave="{00000000-0000-0000-0000-000000000000}"/>
  <bookViews>
    <workbookView xWindow="-108" yWindow="-108" windowWidth="23256" windowHeight="12576" tabRatio="384" xr2:uid="{00000000-000D-0000-FFFF-FFFF00000000}"/>
  </bookViews>
  <sheets>
    <sheet name="LOTTO1" sheetId="1" r:id="rId1"/>
    <sheet name="LOTTO 2" sheetId="2" r:id="rId2"/>
  </sheets>
  <definedNames>
    <definedName name="_xlnm._FilterDatabase" localSheetId="0" hidden="1">LOTTO1!$A$1:$V$209</definedName>
    <definedName name="_xlnm.Print_Area" localSheetId="0">LOTTO1!$A$1:$B$190</definedName>
    <definedName name="Excel_BuiltIn__FilterDatabase" localSheetId="0">LOTTO1!$1:$84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3" i="2" l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2" i="2"/>
  <c r="N206" i="1"/>
  <c r="M206" i="1"/>
  <c r="L206" i="1"/>
  <c r="K206" i="1"/>
  <c r="J206" i="1"/>
  <c r="I206" i="1"/>
  <c r="M204" i="1"/>
  <c r="L204" i="1"/>
  <c r="K204" i="1"/>
  <c r="J204" i="1"/>
  <c r="I204" i="1"/>
  <c r="M203" i="1"/>
  <c r="L203" i="1"/>
  <c r="K203" i="1"/>
  <c r="J203" i="1"/>
  <c r="I203" i="1"/>
  <c r="A204" i="1"/>
  <c r="M205" i="1"/>
  <c r="L205" i="1"/>
  <c r="K205" i="1"/>
  <c r="J205" i="1"/>
  <c r="I205" i="1"/>
  <c r="M202" i="1"/>
  <c r="L202" i="1"/>
  <c r="K202" i="1"/>
  <c r="J202" i="1"/>
  <c r="I202" i="1"/>
  <c r="M201" i="1"/>
  <c r="L201" i="1"/>
  <c r="K201" i="1"/>
  <c r="J201" i="1"/>
  <c r="I201" i="1"/>
  <c r="M200" i="1"/>
  <c r="L200" i="1"/>
  <c r="K200" i="1"/>
  <c r="J200" i="1"/>
  <c r="I200" i="1"/>
  <c r="M199" i="1"/>
  <c r="L199" i="1"/>
  <c r="K199" i="1"/>
  <c r="J199" i="1"/>
  <c r="I199" i="1"/>
  <c r="A200" i="1"/>
  <c r="A201" i="1" s="1"/>
  <c r="M198" i="1"/>
  <c r="L198" i="1"/>
  <c r="K198" i="1"/>
  <c r="J198" i="1"/>
  <c r="I198" i="1"/>
  <c r="N204" i="1" l="1"/>
  <c r="N203" i="1"/>
  <c r="N200" i="1"/>
  <c r="N198" i="1"/>
  <c r="N202" i="1"/>
  <c r="N205" i="1"/>
  <c r="N201" i="1"/>
  <c r="N199" i="1"/>
  <c r="K41" i="2" l="1"/>
  <c r="J41" i="2"/>
  <c r="I41" i="2"/>
  <c r="H41" i="2"/>
  <c r="K32" i="2" l="1"/>
  <c r="J32" i="2"/>
  <c r="I32" i="2"/>
  <c r="H32" i="2"/>
  <c r="K31" i="2"/>
  <c r="J31" i="2"/>
  <c r="I31" i="2"/>
  <c r="H31" i="2"/>
  <c r="K30" i="2"/>
  <c r="J30" i="2"/>
  <c r="I30" i="2"/>
  <c r="H30" i="2"/>
  <c r="K29" i="2"/>
  <c r="J29" i="2"/>
  <c r="I29" i="2"/>
  <c r="H29" i="2"/>
  <c r="K28" i="2"/>
  <c r="J28" i="2"/>
  <c r="I28" i="2"/>
  <c r="H28" i="2"/>
  <c r="K27" i="2"/>
  <c r="J27" i="2"/>
  <c r="I27" i="2"/>
  <c r="H27" i="2"/>
  <c r="K26" i="2"/>
  <c r="J26" i="2"/>
  <c r="I26" i="2"/>
  <c r="H26" i="2"/>
  <c r="K25" i="2"/>
  <c r="J25" i="2"/>
  <c r="I25" i="2"/>
  <c r="H25" i="2"/>
  <c r="K24" i="2"/>
  <c r="J24" i="2"/>
  <c r="I24" i="2"/>
  <c r="H24" i="2"/>
  <c r="K23" i="2"/>
  <c r="J23" i="2"/>
  <c r="I23" i="2"/>
  <c r="H23" i="2"/>
  <c r="K22" i="2"/>
  <c r="J22" i="2"/>
  <c r="I22" i="2"/>
  <c r="H22" i="2"/>
  <c r="K21" i="2"/>
  <c r="J21" i="2"/>
  <c r="I21" i="2"/>
  <c r="H21" i="2"/>
  <c r="K20" i="2"/>
  <c r="J20" i="2"/>
  <c r="I20" i="2"/>
  <c r="H20" i="2"/>
  <c r="K19" i="2"/>
  <c r="J19" i="2"/>
  <c r="I19" i="2"/>
  <c r="H19" i="2"/>
  <c r="K18" i="2"/>
  <c r="J18" i="2"/>
  <c r="I18" i="2"/>
  <c r="H18" i="2"/>
  <c r="K17" i="2"/>
  <c r="J17" i="2"/>
  <c r="I17" i="2"/>
  <c r="H17" i="2"/>
  <c r="K16" i="2"/>
  <c r="J16" i="2"/>
  <c r="I16" i="2"/>
  <c r="H16" i="2"/>
  <c r="K15" i="2"/>
  <c r="J15" i="2"/>
  <c r="I15" i="2"/>
  <c r="H15" i="2"/>
  <c r="K14" i="2"/>
  <c r="J14" i="2"/>
  <c r="I14" i="2"/>
  <c r="H14" i="2"/>
  <c r="K13" i="2"/>
  <c r="J13" i="2"/>
  <c r="I13" i="2"/>
  <c r="H13" i="2"/>
  <c r="K12" i="2"/>
  <c r="J12" i="2"/>
  <c r="I12" i="2"/>
  <c r="H12" i="2"/>
  <c r="K11" i="2"/>
  <c r="J11" i="2"/>
  <c r="I11" i="2"/>
  <c r="H11" i="2"/>
  <c r="K10" i="2"/>
  <c r="J10" i="2"/>
  <c r="I10" i="2"/>
  <c r="H10" i="2"/>
  <c r="K9" i="2"/>
  <c r="J9" i="2"/>
  <c r="I9" i="2"/>
  <c r="H9" i="2"/>
  <c r="K8" i="2"/>
  <c r="J8" i="2"/>
  <c r="I8" i="2"/>
  <c r="H8" i="2"/>
  <c r="K7" i="2"/>
  <c r="J7" i="2"/>
  <c r="I7" i="2"/>
  <c r="H7" i="2"/>
  <c r="K6" i="2"/>
  <c r="J6" i="2"/>
  <c r="I6" i="2"/>
  <c r="H6" i="2"/>
  <c r="K5" i="2"/>
  <c r="J5" i="2"/>
  <c r="I5" i="2"/>
  <c r="H5" i="2"/>
  <c r="K4" i="2"/>
  <c r="J4" i="2"/>
  <c r="I4" i="2"/>
  <c r="H4" i="2"/>
  <c r="K3" i="2"/>
  <c r="J3" i="2"/>
  <c r="I3" i="2"/>
  <c r="H3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K2" i="2"/>
  <c r="K33" i="2" s="1"/>
  <c r="J2" i="2"/>
  <c r="I2" i="2"/>
  <c r="I33" i="2" s="1"/>
  <c r="H2" i="2"/>
  <c r="J33" i="2" l="1"/>
  <c r="H33" i="2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2" i="1"/>
  <c r="N93" i="1" l="1"/>
  <c r="N184" i="1"/>
  <c r="N152" i="1"/>
  <c r="N120" i="1"/>
  <c r="N61" i="1"/>
  <c r="N33" i="1"/>
  <c r="M193" i="1"/>
  <c r="L193" i="1"/>
  <c r="I193" i="1"/>
  <c r="N180" i="1"/>
  <c r="N168" i="1"/>
  <c r="N164" i="1"/>
  <c r="N148" i="1"/>
  <c r="N136" i="1"/>
  <c r="N132" i="1"/>
  <c r="N116" i="1"/>
  <c r="N104" i="1"/>
  <c r="N102" i="1"/>
  <c r="N89" i="1"/>
  <c r="N77" i="1"/>
  <c r="N73" i="1"/>
  <c r="N57" i="1"/>
  <c r="N45" i="1"/>
  <c r="N44" i="1"/>
  <c r="N29" i="1"/>
  <c r="N17" i="1"/>
  <c r="N13" i="1"/>
  <c r="J193" i="1"/>
  <c r="K193" i="1"/>
  <c r="N192" i="1"/>
  <c r="N188" i="1"/>
  <c r="N176" i="1"/>
  <c r="N172" i="1"/>
  <c r="N160" i="1"/>
  <c r="N156" i="1"/>
  <c r="N144" i="1"/>
  <c r="N140" i="1"/>
  <c r="N128" i="1"/>
  <c r="N124" i="1"/>
  <c r="N112" i="1"/>
  <c r="N108" i="1"/>
  <c r="N97" i="1"/>
  <c r="N85" i="1"/>
  <c r="N81" i="1"/>
  <c r="N69" i="1"/>
  <c r="N65" i="1"/>
  <c r="N53" i="1"/>
  <c r="N49" i="1"/>
  <c r="N37" i="1"/>
  <c r="N25" i="1"/>
  <c r="N21" i="1"/>
  <c r="N9" i="1"/>
  <c r="N5" i="1"/>
  <c r="N191" i="1"/>
  <c r="N183" i="1"/>
  <c r="N175" i="1"/>
  <c r="N167" i="1"/>
  <c r="N159" i="1"/>
  <c r="N151" i="1"/>
  <c r="N143" i="1"/>
  <c r="N135" i="1"/>
  <c r="N127" i="1"/>
  <c r="N119" i="1"/>
  <c r="N111" i="1"/>
  <c r="N99" i="1"/>
  <c r="N92" i="1"/>
  <c r="N84" i="1"/>
  <c r="N76" i="1"/>
  <c r="N68" i="1"/>
  <c r="N60" i="1"/>
  <c r="N52" i="1"/>
  <c r="N40" i="1"/>
  <c r="N32" i="1"/>
  <c r="N24" i="1"/>
  <c r="N16" i="1"/>
  <c r="N8" i="1"/>
  <c r="N187" i="1"/>
  <c r="N179" i="1"/>
  <c r="N171" i="1"/>
  <c r="N163" i="1"/>
  <c r="N155" i="1"/>
  <c r="N147" i="1"/>
  <c r="N139" i="1"/>
  <c r="N131" i="1"/>
  <c r="N123" i="1"/>
  <c r="N115" i="1"/>
  <c r="N107" i="1"/>
  <c r="N101" i="1"/>
  <c r="N96" i="1"/>
  <c r="N88" i="1"/>
  <c r="N80" i="1"/>
  <c r="N72" i="1"/>
  <c r="N64" i="1"/>
  <c r="N56" i="1"/>
  <c r="N48" i="1"/>
  <c r="N43" i="1"/>
  <c r="N36" i="1"/>
  <c r="N28" i="1"/>
  <c r="N20" i="1"/>
  <c r="N12" i="1"/>
  <c r="N4" i="1"/>
  <c r="N190" i="1"/>
  <c r="N186" i="1"/>
  <c r="N182" i="1"/>
  <c r="N178" i="1"/>
  <c r="N174" i="1"/>
  <c r="N170" i="1"/>
  <c r="N166" i="1"/>
  <c r="N162" i="1"/>
  <c r="N158" i="1"/>
  <c r="N154" i="1"/>
  <c r="N150" i="1"/>
  <c r="N146" i="1"/>
  <c r="N142" i="1"/>
  <c r="N138" i="1"/>
  <c r="N134" i="1"/>
  <c r="N130" i="1"/>
  <c r="N126" i="1"/>
  <c r="N122" i="1"/>
  <c r="N118" i="1"/>
  <c r="N114" i="1"/>
  <c r="N110" i="1"/>
  <c r="N106" i="1"/>
  <c r="N100" i="1"/>
  <c r="N98" i="1"/>
  <c r="N95" i="1"/>
  <c r="N91" i="1"/>
  <c r="N87" i="1"/>
  <c r="N83" i="1"/>
  <c r="N79" i="1"/>
  <c r="N75" i="1"/>
  <c r="N71" i="1"/>
  <c r="N67" i="1"/>
  <c r="N63" i="1"/>
  <c r="N59" i="1"/>
  <c r="N55" i="1"/>
  <c r="N51" i="1"/>
  <c r="N47" i="1"/>
  <c r="N42" i="1"/>
  <c r="N39" i="1"/>
  <c r="N35" i="1"/>
  <c r="N31" i="1"/>
  <c r="N27" i="1"/>
  <c r="N23" i="1"/>
  <c r="N19" i="1"/>
  <c r="N15" i="1"/>
  <c r="N11" i="1"/>
  <c r="N7" i="1"/>
  <c r="N3" i="1"/>
  <c r="N2" i="1"/>
  <c r="N189" i="1"/>
  <c r="N185" i="1"/>
  <c r="N181" i="1"/>
  <c r="N177" i="1"/>
  <c r="N173" i="1"/>
  <c r="N169" i="1"/>
  <c r="N165" i="1"/>
  <c r="N161" i="1"/>
  <c r="N157" i="1"/>
  <c r="N153" i="1"/>
  <c r="N149" i="1"/>
  <c r="N145" i="1"/>
  <c r="N141" i="1"/>
  <c r="N137" i="1"/>
  <c r="N133" i="1"/>
  <c r="N129" i="1"/>
  <c r="N125" i="1"/>
  <c r="N121" i="1"/>
  <c r="N117" i="1"/>
  <c r="N113" i="1"/>
  <c r="N109" i="1"/>
  <c r="N105" i="1"/>
  <c r="N103" i="1"/>
  <c r="N94" i="1"/>
  <c r="N90" i="1"/>
  <c r="N86" i="1"/>
  <c r="N82" i="1"/>
  <c r="N78" i="1"/>
  <c r="N74" i="1"/>
  <c r="N70" i="1"/>
  <c r="N66" i="1"/>
  <c r="N62" i="1"/>
  <c r="N58" i="1"/>
  <c r="N54" i="1"/>
  <c r="N50" i="1"/>
  <c r="N46" i="1"/>
  <c r="N41" i="1"/>
  <c r="N38" i="1"/>
  <c r="N34" i="1"/>
  <c r="N30" i="1"/>
  <c r="N26" i="1"/>
  <c r="N22" i="1"/>
  <c r="N18" i="1"/>
  <c r="N14" i="1"/>
  <c r="N10" i="1"/>
  <c r="N6" i="1"/>
  <c r="N193" i="1" l="1"/>
  <c r="J214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3" i="1" s="1"/>
  <c r="A65" i="1" s="1"/>
  <c r="A66" i="1" s="1"/>
  <c r="A67" i="1" s="1"/>
  <c r="A68" i="1" s="1"/>
  <c r="A69" i="1" s="1"/>
  <c r="A70" i="1" s="1"/>
  <c r="A71" i="1" s="1"/>
  <c r="A72" i="1" s="1"/>
  <c r="M214" i="1" l="1"/>
  <c r="I214" i="1"/>
  <c r="K214" i="1"/>
  <c r="L214" i="1"/>
  <c r="A73" i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</calcChain>
</file>

<file path=xl/sharedStrings.xml><?xml version="1.0" encoding="utf-8"?>
<sst xmlns="http://schemas.openxmlformats.org/spreadsheetml/2006/main" count="1616" uniqueCount="1105">
  <si>
    <t>RIF.</t>
  </si>
  <si>
    <t>DESCRIZIONE</t>
  </si>
  <si>
    <t>AGHI CANNULA CURVA X ARIA  0,30X20mm  30GA curva, apertura sul fronte cono luer lock tipo janach cod j2640,4</t>
  </si>
  <si>
    <t>J2640.4</t>
  </si>
  <si>
    <t>AGO  DI CHARLEAUX  CURVO - CON TERMINALE A BECCO DI FLAUTO O ROTONDO – DIAMETRO 0,60 MM, LUNGHEZZA  VARIE MISURE, CONO LUER LOCK tipo moria 9623-1322 e janach j2256-2257</t>
  </si>
  <si>
    <t>J2256 J2257</t>
  </si>
  <si>
    <t>Ago da Perfluoro VARIE TIPOLOGIE MISURE E LUNGHEZZE PER  raccordo luer lock tipo j2672,3</t>
  </si>
  <si>
    <t>CANNULA DA IDRODISSEZIONE VARIE TIPOLOGIE , piatta verticale- piatta orizzontale, angolata, foro frontale 0,4-0,5 mm, braccio da 7 a 12 mm tipo j2641.32</t>
  </si>
  <si>
    <t>J2641.7 J2641.8 J2641.32</t>
  </si>
  <si>
    <t>BLEFAROSTATO , Blefarostato leggero a valve aperte e arcuate da 16mm, tipo fisso. Accesso frontale bellucci ICRAT2</t>
  </si>
  <si>
    <t>J2056.1</t>
  </si>
  <si>
    <t>BLEFAROSTATO , Blefarostato per prematuri piccolissimo valve da 5mm tipo fisso (tipo barraquer)</t>
  </si>
  <si>
    <t>J2049.1</t>
  </si>
  <si>
    <t>BLEFAROSTATO , Blefarostato per neonati regolabile,valve aperte da 7 mm</t>
  </si>
  <si>
    <t>J2039.1</t>
  </si>
  <si>
    <t>BLEFAROSTATO , Blefarostato regolabile arcuato, valve aperte, da 14mm in titanio</t>
  </si>
  <si>
    <t>J2031.12 J2031.13- J2031</t>
  </si>
  <si>
    <t>BLEFAROSTATO , Blefarostato autobloccante, valve aperte da 16mm</t>
  </si>
  <si>
    <t>J2037.2</t>
  </si>
  <si>
    <t>BLEFAROSTATO , Blefarostato per neonati piccolissimo valve da 7mm tipo fisso (tipo barraquer)</t>
  </si>
  <si>
    <t>BLEFAROSTATO , Blefarostato per bambini valve da 13mm tipo fisso</t>
  </si>
  <si>
    <t>BLEFAROSTATO , Blefarostato per bambini regolabile valve aperte da 11mm</t>
  </si>
  <si>
    <t>BLEFAROSTATO,  Blefarostato regolabile, leggero, valve aperte da 14mm a forma di V</t>
  </si>
  <si>
    <t xml:space="preserve">BLEFAROSTATO valve chiuse </t>
  </si>
  <si>
    <t>MICROPINZA A MAGNETE PER CORPI ESTRANEI ENDOBULBARI VARIE TIPOLOGIE E MISURE TIPO JANACH J3868</t>
  </si>
  <si>
    <t>J3868</t>
  </si>
  <si>
    <t>pinza emostatica halsted 125 cm retta e curva con denti 1x2 tipo janach j2711 e j2713</t>
  </si>
  <si>
    <t>J2711, J2713</t>
  </si>
  <si>
    <t>pinza per rimuovere spine di fico d'india da 80mm tipo Janach 3656</t>
  </si>
  <si>
    <t>J3656</t>
  </si>
  <si>
    <t>PINZA PER CHIUSURA CERCHIAGGIO SILICONE TIPO WATZE - Pinza per dilatazione sleeve in silicone tipo Watze</t>
  </si>
  <si>
    <t>J3250</t>
  </si>
  <si>
    <t>Pinza scleral plug  VARIE MISURE</t>
  </si>
  <si>
    <t>J3252.2</t>
  </si>
  <si>
    <t>PINZA SERRAFILI varie tipologe e misure TIPO MORIA 9604-9605</t>
  </si>
  <si>
    <t>J3207.2 J3207.3</t>
  </si>
  <si>
    <t>PINZA EMOSTATICA  DA 3.5 RETTA  DI DIEFFEMBACH. Pinza serrafili tipo Dieffembach, varie misure e tipologie</t>
  </si>
  <si>
    <t>J2716.1 J2716.2</t>
  </si>
  <si>
    <t>PINZA TIPO VERZELLA - Pinza per il retto superiore, curva, con 3x4 denti laterali e/o obliqui</t>
  </si>
  <si>
    <t>J3260 J3261</t>
  </si>
  <si>
    <t>PINZA STRIPPING - PEELING DMEK PER MEMBRANA DI DESKMET PRESA DELICATA ANATOMICA TIPO COD J2892E</t>
  </si>
  <si>
    <t>J2892</t>
  </si>
  <si>
    <t>PINZA ANGOLATA TIPO MC PHERSON Pinza angolata e/o curva con piani PRENDIFILO  da 8 a 11mm, con impugnatura ergonomica e/o  piatta TIPO COD J3218.1</t>
  </si>
  <si>
    <t>J3218.1</t>
  </si>
  <si>
    <t>MICROPINZA corneale BONN - Micropinza Ergonomica 12 Cm Con 1X2  Denti Retti Da 0,12 Mm, Ppf, Retta</t>
  </si>
  <si>
    <t>J3272.2</t>
  </si>
  <si>
    <t>PINZA TIPO BONN  varie misure Pinza corneale delicata con 1x2 denti retti da 0.10 a 0.12mm con ppf, impugnatura ergonomia e/o piatta TIPO J3151 - J3243</t>
  </si>
  <si>
    <t>J3151 J3243</t>
  </si>
  <si>
    <t>PINZA COASSIALE 21G - Pinza Per Capsuloressi, Coassiale, Arcuata, Branche Da 1,8 Mm., Apice Acuto</t>
  </si>
  <si>
    <t>J3122</t>
  </si>
  <si>
    <t>PINZA PER CAPSULORESSI COASSIALE 23G - Pinza Per Capsuloressi,Coassiale, Apicismussi, Di Caporossi</t>
  </si>
  <si>
    <t>PINZA PER CAPSULORESSI MICRO INCISIONE COASSIALE  - Pinza Capsuloressi, Coassiale, Delicata,Gambo Corto,Tips Da 1,3 Mm, Titanio,23G</t>
  </si>
  <si>
    <t>J3137.2</t>
  </si>
  <si>
    <t>J3135.2</t>
  </si>
  <si>
    <t>J3088</t>
  </si>
  <si>
    <t>PINZA CONGIUNTIVALE TIPO S.MARTIN 8,5 cm 1x2 denti obliqui da 0,70mm e ppf tipo cod j3220</t>
  </si>
  <si>
    <t>J3220</t>
  </si>
  <si>
    <t>PINZA AMBULATORIALE X PUNTI  (TIPO DUMONT) varie tipologie e varie misure DA MM 110 DA MM 90</t>
  </si>
  <si>
    <t>J3683 J3684 J3689 J3690</t>
  </si>
  <si>
    <t>Pinza corneale con 1x2 denti obliqui da 0.25mm con ppf. - Tipo Pannarale</t>
  </si>
  <si>
    <t>J3254</t>
  </si>
  <si>
    <t>PINZA DA IRIDECTOMIA BASALE ANGOLATA CON 1X2 DENTI RETTI DA 0,2 mm tipo cod hess j 3071,2</t>
  </si>
  <si>
    <t>J3071.2</t>
  </si>
  <si>
    <t xml:space="preserve">Pinza anatomica delicata, retta, presa zigrinata da mm. 0,60 </t>
  </si>
  <si>
    <t>Pinza congiuntivale retta con 1x2 denti da 7 cm</t>
  </si>
  <si>
    <t>PINZA ASPORTAZIONE CIGLIA, TIPO BARRAQUER 10.5 cm</t>
  </si>
  <si>
    <t>PINZA DESMARRES PER CALAZIO, VARIE MISURE</t>
  </si>
  <si>
    <t>PINZA TIPO COLIBRI' varie tipologie e misure. Pinza corneale tipo colibrì, delicata con 1x2 denti retti con ppf, da 0.3 mm</t>
  </si>
  <si>
    <t>PINZA TIPO COLIBRI' varie tipologie e misure. Pinza corneale tipo colibrì, delicata con 1x2 denti retti con ppf, da 0.12 mm</t>
  </si>
  <si>
    <t>PINZA PER CAPSULORESSI CORYDON - Pinza da capsuloressi tipo Corydon, angolata, dorso curvo da 12mm circa, apice acuto TIPO COD J3129</t>
  </si>
  <si>
    <t>Pinza di Busin DSAEK 23G</t>
  </si>
  <si>
    <t>Lancetta per corpi estranei, retta  tipo Janach J2440</t>
  </si>
  <si>
    <t>J2440</t>
  </si>
  <si>
    <t>Sgorbia smussa piccola per corpi estranei tipo Janach J2454</t>
  </si>
  <si>
    <t>J2454</t>
  </si>
  <si>
    <t>MANTENITORE GISPEL COD. E20-020SR       DA C.A. PER DSAEK</t>
  </si>
  <si>
    <t>J2649.81</t>
  </si>
  <si>
    <t>MARCATORE CORNEA PENDOLO</t>
  </si>
  <si>
    <t>J2281.3</t>
  </si>
  <si>
    <t>MARCATORE CORNEALE VINCIGUERRA</t>
  </si>
  <si>
    <t>J2293.24</t>
  </si>
  <si>
    <t>Cheratometro per astigmatismo</t>
  </si>
  <si>
    <t>J2231</t>
  </si>
  <si>
    <t xml:space="preserve">STRIPPER DSEK SPATULA AT90° TIPO MORIA 19077/B </t>
  </si>
  <si>
    <t>J2183.12A</t>
  </si>
  <si>
    <t xml:space="preserve">uncino da strabismo bottonuto arcuato tipo pedrotti tipo janach j2165 </t>
  </si>
  <si>
    <t>J2165</t>
  </si>
  <si>
    <t xml:space="preserve">uncino di Culler tipo janach cod j2154 </t>
  </si>
  <si>
    <t>J2154</t>
  </si>
  <si>
    <t>UNCINO DI CLIVAGGIO PER SOLLEVAMENTO PERIFERICO DELLA DESCEMET IN DMEK TIPO J2891E</t>
  </si>
  <si>
    <t>J2891A</t>
  </si>
  <si>
    <t>Uncino per plastica eridea - Retto,Con Apice Ricurvo</t>
  </si>
  <si>
    <t>UNCINO MANIPOLATORE IOL SINSKEY Manico Titanio Codice Colore</t>
  </si>
  <si>
    <t>J2180.6A</t>
  </si>
  <si>
    <t>J2180.1</t>
  </si>
  <si>
    <t>Uncino per clivaggio Dmek per Membrana Didecsemet, Mod. Fogla Md</t>
  </si>
  <si>
    <t>J2891E</t>
  </si>
  <si>
    <t>Uncino Price DSAEK/DMEK</t>
  </si>
  <si>
    <t xml:space="preserve">PHACO-CHOPPER TIPO PEZZOLA , Phaco- chopper angolato, braccio da 10mm, punta smussa, lama di taglio arrotondata tipo cod  J2180.8
</t>
  </si>
  <si>
    <t>J2180.8 A</t>
  </si>
  <si>
    <t>PHACO-CHOPPER, Uncino per phaco- chop,ANGOLO DI TAGLIO verticale a 90° punta smussa TIPO NAGAHARA J2180.21 A</t>
  </si>
  <si>
    <t>J2180.21A</t>
  </si>
  <si>
    <t>PHACO-CHOPPER TIPO MERCANTI MANICO IN TITANIO 120MM LUNGHEZZA 1,3MM LAMA 90°</t>
  </si>
  <si>
    <t>J2180.83A</t>
  </si>
  <si>
    <t>UNCINO PER IOL ANGOLATO  (TIPO BURATTO) TIPO JANAC COD J2180.2</t>
  </si>
  <si>
    <t>J9180.2</t>
  </si>
  <si>
    <t>Uncino manipolatore iol, angolato, punta a forcella TIPO COD J2180.2A</t>
  </si>
  <si>
    <t>J2193.6</t>
  </si>
  <si>
    <t>UNCINO STRABISMO DI GRAEFE, VARIE MISURE</t>
  </si>
  <si>
    <t>JAEGER STRABISMUS HOOK</t>
  </si>
  <si>
    <t>GREEN STRABISMUS HOOK</t>
  </si>
  <si>
    <t>GLIDE DI BUSIN</t>
  </si>
  <si>
    <t xml:space="preserve">DEPRESSORE SCLERALE KUSAK </t>
  </si>
  <si>
    <t xml:space="preserve">PINZE PER FISSAZIONE IRIDEA ARTISAN </t>
  </si>
  <si>
    <t>CUCCHIAIO DA CALAZIO, VARIE MISURE</t>
  </si>
  <si>
    <t>CUCCHIAIO DA ENUCLEAZIONE DI WELLS</t>
  </si>
  <si>
    <t>DILATATORE A FORCHETTA, retrattore orbitale tipo Schepens.</t>
  </si>
  <si>
    <t>ELEVATORE PALPEBRALE DI DESMARRES,  VARIE MISURE</t>
  </si>
  <si>
    <t>Lancetta e sgorbia per corpi estranei  retraibile, in custodia</t>
  </si>
  <si>
    <t xml:space="preserve">PLACCA DI JAEGER  </t>
  </si>
  <si>
    <t>MARCATORE CORNEA ASSIALE DI BORES (A 8 LAME)</t>
  </si>
  <si>
    <t xml:space="preserve">Marcatore Di Urettes Zavalia </t>
  </si>
  <si>
    <t>MARCATORE PER DSAEK MARKER circolare VARIE MISURE (diam. 8, 8.5, 9mm)</t>
  </si>
  <si>
    <t>ANELLO DI MENDEZ</t>
  </si>
  <si>
    <t>PUNCH per trabeculectomia (tipo CROZAFON DELAAGE)</t>
  </si>
  <si>
    <t>PUNCH per GLAUCOMA per Trabeculectomia, 0,75X 0,5Mm, Azione Diretta, Titanio</t>
  </si>
  <si>
    <t>J2869</t>
  </si>
  <si>
    <t>TRABECULOTOMO di Harms DOPPIO DX E SX</t>
  </si>
  <si>
    <t>IRIDO DILATATORE MECCANICO (UNCINO PUSH &amp; PULL) ANGOLATO</t>
  </si>
  <si>
    <t>Manipolo aspirazione per camera anteriore tipo MORIA 18267</t>
  </si>
  <si>
    <t>J2233.1</t>
  </si>
  <si>
    <t>Manipolo irrigazione per camera anteriore tipo MORIA 18268</t>
  </si>
  <si>
    <t>J2233.2</t>
  </si>
  <si>
    <t>J2199.7A</t>
  </si>
  <si>
    <t>Microspatola tipo Buratto, angolata, braccio da circa mm 12 punta bottonuta</t>
  </si>
  <si>
    <t>J2192.2</t>
  </si>
  <si>
    <t>Divaricatore a nastro modello Pannarale tipo janach a J2070.1 da J2070.3</t>
  </si>
  <si>
    <t>J2070.1 J2070.2 2070.3</t>
  </si>
  <si>
    <t>Spatola Per Manipolazione E Massaggio Retina, Bottonuta,Angolata, Manico Titanio</t>
  </si>
  <si>
    <t>CIOTOLA INOX VARIE MISURE E CAPACITA' tipo janach (valore unitario medio)</t>
  </si>
  <si>
    <t>SCATOLA IN PSU, Scatola in PSU con tappeto in silicone e coperchio con clip di chiusura in metallo di varie dimensioni</t>
  </si>
  <si>
    <t>J4711</t>
  </si>
  <si>
    <t>SONDA DI BOWMANN DOPPIA DA 00000/0000 A 0/1</t>
  </si>
  <si>
    <t>SONDA PER RICOSTRUZIONE VIE LACRIMALI PIG TAIL PER ADULTI E BAMBINI</t>
  </si>
  <si>
    <t>DILATATORE PER VIE LACRIMALI VARIE MISURE E VARIE TIPOLOGIE</t>
  </si>
  <si>
    <t>CANNULA PER VIE LACRIMALI DA 0.5 DI DIAMETRO RETTA E CURVA TIPO  J2630.3    E J2630.4</t>
  </si>
  <si>
    <t>FORBICE CORNEALE Di Castroviejo CURVA PUNTA SMUSSA LUNGHEZZA PUNTA DA 6 MM A 9MM CIRCA</t>
  </si>
  <si>
    <t>J1502 J1506</t>
  </si>
  <si>
    <t>FORBICE DI STEVEN RETTE E CURVE VARIE MISURE DELLE LAME DA 10 A 15 MM</t>
  </si>
  <si>
    <t>J1300 J1302 J1306 J1308</t>
  </si>
  <si>
    <t>FORBICE PER CAPSULOTOMIA  tipo MORIA  17000, Forbice da capsulotomia curva, lame lunghe delicate.</t>
  </si>
  <si>
    <t>J4220</t>
  </si>
  <si>
    <t>FORBICE DI WESTCOTT, Forbice congiuntivale, curva, smussa, lame da 8mm a 10mm circa.</t>
  </si>
  <si>
    <t>J1540 J1542 J1543 J1546</t>
  </si>
  <si>
    <t>FORBICE CORNEALE DI WESTCOTT LAME INVERSE</t>
  </si>
  <si>
    <t>J1541</t>
  </si>
  <si>
    <t>FORBICE PER TAGLIARE LA LENTE, Forbice per taglio iol da rimuovere, angolata, lame delicate da 6mm, lama inferiore dentellata in titanio</t>
  </si>
  <si>
    <t>J1692</t>
  </si>
  <si>
    <t>FORBICE PER ENUCLEAZIONE  tipo J 1323,molto curva.</t>
  </si>
  <si>
    <t>FORBICE CORNEALE MULTIUSO  DI NOYES. CURVA E RETTA SMUSSA DA 5 A 9 MM</t>
  </si>
  <si>
    <t>FORBICE CORNEALE KATZIN SCISSORS LEFT E RIGHT</t>
  </si>
  <si>
    <t>FORBICE CON ANELLI RETTA, CURVA SMUSSA DA 9 A 12 MM.</t>
  </si>
  <si>
    <t>Portaghi, con piani robusti, curvo, senza arresto, da 145mm circa tipo j 4061</t>
  </si>
  <si>
    <t>Portaghi per sutura corneale, curvo,senza arresto, con piani delicati, da 100mm Tipo Troutman - janach j4121</t>
  </si>
  <si>
    <t>Q.tà QUADRIENNALE ROMAGNA</t>
  </si>
  <si>
    <t>Pinza Per Flap Corneale, Angolata, Pianiatraumatici Zigrinati</t>
  </si>
  <si>
    <t>J2186.4</t>
  </si>
  <si>
    <t>Pinza Di Castroviejo, Anatomica, Presazigrinata, Piani Da 0,70 Mm.</t>
  </si>
  <si>
    <t>J3020.3</t>
  </si>
  <si>
    <t>Pinza Chirurgica Da Cm. 7 Retta Con 1X2Denti Da Mm. 0,50</t>
  </si>
  <si>
    <t>J3030</t>
  </si>
  <si>
    <t>Pinza Anatomica Cm.7 Retta, Mm.0,50</t>
  </si>
  <si>
    <t>Pinza Chirurgica Da Cm. 7 Retta Con 1X2Denti Da Mm. 0,50, Tipo Lester</t>
  </si>
  <si>
    <t>Pinza Chirurgica Da Cute, 10 Cm Con 1X2Denti Retti Da 1,0 Mm., Retta</t>
  </si>
  <si>
    <t>Pinza Anatomica Da Cm. 11, Retta, Presa zigrinata Da 0,60 Mm.</t>
  </si>
  <si>
    <t>Micropinza Da Iride Di Bonn Con 1X2 Denti Da Mm. 0,20 E Ppf, Retta</t>
  </si>
  <si>
    <t>Pinza Da Iride Periferica Basale Di Hesscon 1X2 Denti Da Mm. 0,40</t>
  </si>
  <si>
    <t>Pinza Da Iride Basale Di Hess  Con 1X2Denti Retti Da Mm.0,30</t>
  </si>
  <si>
    <t>J3071.1</t>
  </si>
  <si>
    <t>Micropinza Di Verzella Retta Con 1X2 Denti Da Mm.0,10 Senza Ppf</t>
  </si>
  <si>
    <t>J3081</t>
  </si>
  <si>
    <t>Micropinza Kelmann Angolata Lunga,  1X2Denti Da Mm. 0,30</t>
  </si>
  <si>
    <t>J3084</t>
  </si>
  <si>
    <t>Pinza Da Congiuntiva Da 11 Cm.Retta,Con1X2 Denti Retti Da 0,70 Mm</t>
  </si>
  <si>
    <t>Pinza Chirurgica Da Cute, 11 Cm Con 1X2Denti Da 1,3 Mm, Retta Robusta</t>
  </si>
  <si>
    <t>J3092</t>
  </si>
  <si>
    <t>Guida Per Inserimento Lenticolo In Dsek,Piatto Di Caricamento Ampio</t>
  </si>
  <si>
    <t>Pinza Coassiale Con Tip Atraumatica,23G,Per Manipolazione Lenticolo In Dmek, Presa Perpendicolare Rispetto Alla Chiusura Del Manico, Mod. Sarnicola</t>
  </si>
  <si>
    <t>J3861.23</t>
  </si>
  <si>
    <t>J3761</t>
  </si>
  <si>
    <t>J3862.23L</t>
  </si>
  <si>
    <t>Pinza Coassiale Per Caricamento / Inserimento Lenticolo Endoteliale In Tecnica Dsek 23G, Mod. Macaluso</t>
  </si>
  <si>
    <t>J3862.25L</t>
  </si>
  <si>
    <t>Pinza Coassiale Per Dsek, 25G</t>
  </si>
  <si>
    <t>J3863.23L</t>
  </si>
  <si>
    <t>Pinza Coassiale 23G Per Lenticolo Dmek,Tecnica Pull-Through Del Prof. Busin</t>
  </si>
  <si>
    <t>UNCINO MANIPOLATORE IOL Di Buratto retto</t>
  </si>
  <si>
    <t xml:space="preserve">MARCATORE CORNEALE A 16 LAME </t>
  </si>
  <si>
    <t>Mc.Forbice 'Francesca' Per Sclerectomiaprofonda,Retta, Lame Delicate Da 6 Mm.</t>
  </si>
  <si>
    <t>Mc.Forbice 'Francesca' Per Sclerectomiaprofonda, Angolata,Lame Delicate Da 9 Mm</t>
  </si>
  <si>
    <t>J4202</t>
  </si>
  <si>
    <t>Forbice Per Tendini, Da Cm. 10,5, Retta,Smussa, Mod. Stevens</t>
  </si>
  <si>
    <t>Forbice Per Tendini, Da Cm. 10,5, Curva,Smussa, Mod. Stevens</t>
  </si>
  <si>
    <t>J1300</t>
  </si>
  <si>
    <t>J1302</t>
  </si>
  <si>
    <t>Micro-Port'Aghi Leggerissimo, Retto, Senza Arresto, Da Cm. 10</t>
  </si>
  <si>
    <t>J4190</t>
  </si>
  <si>
    <t>Micro-Port'Aghi Leggerissimo, Curvo, Senza Arresto, Da Cm. 10</t>
  </si>
  <si>
    <t>J4191</t>
  </si>
  <si>
    <t>Micro-Port'Aghi Leggerissimo, Curvo, Senza Arresto, Da Cm. 10, Titanio</t>
  </si>
  <si>
    <t>J3991</t>
  </si>
  <si>
    <t>DOPPIO DEPRESSOR SCLERALE APIVI SABBIATI</t>
  </si>
  <si>
    <t>J 4488.3</t>
  </si>
  <si>
    <t>J3760.2</t>
  </si>
  <si>
    <t>Guida per inserimento lenticolo in DSEK</t>
  </si>
  <si>
    <t>J3760</t>
  </si>
  <si>
    <t>Uncino scoring ed aspirante in DSEK</t>
  </si>
  <si>
    <t>J2183.15A</t>
  </si>
  <si>
    <t>Pinza per scoring cross action per rimozione della membrana di descemet imn DSEK/DMEK</t>
  </si>
  <si>
    <t>J3157</t>
  </si>
  <si>
    <t xml:space="preserve">Spatola per depitelizzazione per PRK </t>
  </si>
  <si>
    <t xml:space="preserve">chamber maintainer </t>
  </si>
  <si>
    <t>Dissetore per tasca intrastromale per BiG BUBBLE</t>
  </si>
  <si>
    <t>Spatola a disco per scollamento adesioni intrastromali per BIG BUBBLE</t>
  </si>
  <si>
    <t>J 2192.32 A</t>
  </si>
  <si>
    <t>J2192.30A</t>
  </si>
  <si>
    <t>Microforbice sx DALK</t>
  </si>
  <si>
    <t>Microforbice dx DALK</t>
  </si>
  <si>
    <t>Bores pinza da sutura corneale</t>
  </si>
  <si>
    <t xml:space="preserve">Polack pinza da sutura corneale </t>
  </si>
  <si>
    <t xml:space="preserve">Hoskin-Polack Pinza per sutura corneale </t>
  </si>
  <si>
    <t>J3902.1</t>
  </si>
  <si>
    <t>Paton spatola e cucchiaio per lembo</t>
  </si>
  <si>
    <t xml:space="preserve">Forbice corneo-congiuntivale lame 8mm </t>
  </si>
  <si>
    <t>J1458</t>
  </si>
  <si>
    <t>katzin forbice corneale per cheratoplastica lame 6 mm dx e sx</t>
  </si>
  <si>
    <t>J1610/J1612</t>
  </si>
  <si>
    <t>Portaghi Twister curvo per suture da 8-0 a 10-0 mm</t>
  </si>
  <si>
    <t>spatola per delaminazione periferica residui stromali</t>
  </si>
  <si>
    <t>Dissettore cornelae per DALK, apice triangolare per apertura superiore</t>
  </si>
  <si>
    <t>spatola per delaminazione tessto stromale angolata , braccio curvo 10 mm</t>
  </si>
  <si>
    <t>spatola protezione DESCEMET in dalk BIG bubble</t>
  </si>
  <si>
    <t>inseritore con sistema sigillante per lenticolo in DSEK/DSEAK</t>
  </si>
  <si>
    <t>CANNULA DI RYCROFT da 30G 0,3x22mm</t>
  </si>
  <si>
    <t>JD93381</t>
  </si>
  <si>
    <t>CANNULA DA LAVAGGIO CORNEA</t>
  </si>
  <si>
    <t>CANNULA SOTTOTENONIANA 21G</t>
  </si>
  <si>
    <t>J2681</t>
  </si>
  <si>
    <t>Uncino push - pull</t>
  </si>
  <si>
    <t>Uncino scoring per DSEK</t>
  </si>
  <si>
    <t xml:space="preserve">Micro-portaghi buratto crv cm13,5 </t>
  </si>
  <si>
    <t>J4168</t>
  </si>
  <si>
    <t>Micro-portaghi buratto RETTO cm13</t>
  </si>
  <si>
    <t>J4167</t>
  </si>
  <si>
    <t>Portaghi curvo castrovejo</t>
  </si>
  <si>
    <t>J4081</t>
  </si>
  <si>
    <t>Portaghi con arresto arruga</t>
  </si>
  <si>
    <t>J4020</t>
  </si>
  <si>
    <t>FORBICE OFTALMICA CURVA SMUSSA</t>
  </si>
  <si>
    <t>FORBICE CON LAME DA 24mm</t>
  </si>
  <si>
    <t>J1020</t>
  </si>
  <si>
    <t>PINZA DEPILATORIA VARIE MISURE</t>
  </si>
  <si>
    <t>Pinza corneale, con 1x2 denti retti da 0,20mm</t>
  </si>
  <si>
    <t>J3291</t>
  </si>
  <si>
    <t>J2112A</t>
  </si>
  <si>
    <t>PINZA SERRAFILI PER SUTURA RETTA</t>
  </si>
  <si>
    <t>J3272.1E</t>
  </si>
  <si>
    <t>PINZA TIPO COLIBRI' in TITANIO, delicata con 1x2 denti retti con ppf, da 0.12 mm</t>
  </si>
  <si>
    <t>J3902</t>
  </si>
  <si>
    <t>Pinza Folding lenticolo DMEK</t>
  </si>
  <si>
    <t>J2895E</t>
  </si>
  <si>
    <t>ANELLO DOPPIO MC. NEIL GOLDMAN</t>
  </si>
  <si>
    <t>J2084.2</t>
  </si>
  <si>
    <t>MARCATORE DOPPIO PER DSEK da 8 e 9mm</t>
  </si>
  <si>
    <t>J2296.20</t>
  </si>
  <si>
    <t>J2192.33A</t>
  </si>
  <si>
    <t>J2192.31 A</t>
  </si>
  <si>
    <t>J2402A</t>
  </si>
  <si>
    <t>J4198</t>
  </si>
  <si>
    <t>J1620</t>
  </si>
  <si>
    <t>J1621</t>
  </si>
  <si>
    <t>J3312</t>
  </si>
  <si>
    <t>J2107</t>
  </si>
  <si>
    <t>Dissetore per tasca intrastromale per BiG BUBBLE LINEA EVO</t>
  </si>
  <si>
    <t>J2192.30E</t>
  </si>
  <si>
    <t>spatola per delaminazione periferica residui stromali LINEA EVO</t>
  </si>
  <si>
    <t>J2192.33E</t>
  </si>
  <si>
    <t>J2329.1 A/J2329.2A</t>
  </si>
  <si>
    <t>J2329.4A</t>
  </si>
  <si>
    <t>Spatola corneale rastremata, delicata (sarnicola)</t>
  </si>
  <si>
    <t>J2192.28E</t>
  </si>
  <si>
    <t>MARCATORE A FORMA DI F PER LATO STROMALE IN TECNICA DMEK</t>
  </si>
  <si>
    <t>J2893E</t>
  </si>
  <si>
    <t>J2293.4</t>
  </si>
  <si>
    <t xml:space="preserve">MARCATORE CORNEA ASSIALE DI BORES </t>
  </si>
  <si>
    <t>J2293.2</t>
  </si>
  <si>
    <t>J2294.6</t>
  </si>
  <si>
    <t>J3424 / J3425</t>
  </si>
  <si>
    <t>PINZA PER SRESEZIONE MUSCOLARE BLASCOVICZ DX/SX</t>
  </si>
  <si>
    <t>J2649.7 J2649.8</t>
  </si>
  <si>
    <t>PINZA PER CAPSULORESSI TIPO GIANNETTI -Pinza capsuloressi per MICS, con o senza controllo di apertura, per incisione da 2 mm IN TITANIO</t>
  </si>
  <si>
    <t>J3135.1</t>
  </si>
  <si>
    <t xml:space="preserve">PINZA PER CAPSULORESSI TIPO GIANNETTI -Pinza capsuloressi per MICS, con o senza controllo di apertura, per incisione da 1,8mm </t>
  </si>
  <si>
    <t xml:space="preserve">Lancetta e sgorbia </t>
  </si>
  <si>
    <t>J2465</t>
  </si>
  <si>
    <t>Valore quadriennale ROMAGNA</t>
  </si>
  <si>
    <t>DOPPIA SPATOLA, Manipolatore del nucleo di 14mm a due estremità, fini, spatolate tipo moria 18089</t>
  </si>
  <si>
    <t>Spatola Per Adesioni Intrastromali, Mod.Rama</t>
  </si>
  <si>
    <t>J2192.38A</t>
  </si>
  <si>
    <t>Spatola Per Delaminazione Tessuto Stromale, Braccio Curvo Da 5 Mm, Mod.Rama</t>
  </si>
  <si>
    <t>J3310</t>
  </si>
  <si>
    <t>J2634.2</t>
  </si>
  <si>
    <t>J2185.2A</t>
  </si>
  <si>
    <t>J2183.10A</t>
  </si>
  <si>
    <t>J2820.2</t>
  </si>
  <si>
    <t>J2641.55</t>
  </si>
  <si>
    <t>CANNULA PER DALK tecnica big bubble diametro 0,40 mm braccio da 12 mm</t>
  </si>
  <si>
    <t>Cannula per creazione bolla (Fontana) foro inferiore 0,40 mm</t>
  </si>
  <si>
    <t xml:space="preserve">CUCCHIAIO PER LEMBO CORNEALE  </t>
  </si>
  <si>
    <t>J2114.62A</t>
  </si>
  <si>
    <t>spatola Dalk per dissezione cornea lunga da 8 mm e  12mm</t>
  </si>
  <si>
    <t>COMPASSO DI CASTROVIEJO  scala 20 mm</t>
  </si>
  <si>
    <t>Valva per distacco</t>
  </si>
  <si>
    <t>J2540</t>
  </si>
  <si>
    <t>Bisturi Diamante Per Entrate Di Serviziopresettato A 0,15-0,20-0,25-0,30-0,37- 0,5-4,0 Mm., Lama Retta Trifacet</t>
  </si>
  <si>
    <t>Forbice per iride tipo VANNAS diverse tipologie curve, rette , angolate con varie misure,lame da 4-5-6-8 mm circa</t>
  </si>
  <si>
    <t>J1554 J1556 J4203 J1551 J9201 J1550 J1552 J4200 J4201 J4201.1</t>
  </si>
  <si>
    <t xml:space="preserve">FORBICE  DA 6mm e 8 mm RETTA –PUNTA ACUTA        </t>
  </si>
  <si>
    <t>J3610.2 J3610.3 J3610.4</t>
  </si>
  <si>
    <t>Mantenitore Camera Anteriore ,20G e 23G Inserimento Atraumatico, Titanio</t>
  </si>
  <si>
    <t>J2530.1 J2530.2 J2530.3 J2530.4 J2530.5 J2530.6 J2530.7</t>
  </si>
  <si>
    <t>Q.tà QUADRIENNALE AUSL REGGIO EMILIA</t>
  </si>
  <si>
    <t>Prismi Press ON tutte le misure</t>
  </si>
  <si>
    <t xml:space="preserve">Benda a conchiglia nera con elastico per bendaggio poliuso </t>
  </si>
  <si>
    <t>Valore quadriennale AUSL REGGIO EMILIA</t>
  </si>
  <si>
    <t>Q.tà QUADRIENNALE AUSL MODENA</t>
  </si>
  <si>
    <t>Valore quadriennale AUSL MODENA</t>
  </si>
  <si>
    <t>Valore quadriennale AO PARMA</t>
  </si>
  <si>
    <t>Q,tà QUADRIENNALE AOU MODENA</t>
  </si>
  <si>
    <t>Valore quadriennale AOU MODENA</t>
  </si>
  <si>
    <t>Q.tà quadriennale AO PARMA</t>
  </si>
  <si>
    <t>Codice prodotto</t>
  </si>
  <si>
    <t>Produttore</t>
  </si>
  <si>
    <t>CND</t>
  </si>
  <si>
    <t>N. Repertorio</t>
  </si>
  <si>
    <t>Aliquota IVA</t>
  </si>
  <si>
    <t>UDI (Identificativo Unico Dispositivo)</t>
  </si>
  <si>
    <t>Denominazione commerciale del prodotto</t>
  </si>
  <si>
    <t>N. pezzi per cfz</t>
  </si>
  <si>
    <t>E. JANACH</t>
  </si>
  <si>
    <t>J4202.1</t>
  </si>
  <si>
    <t>Cannula Per Aria C.A. Curva Cono Ll, Mm.0,30X20</t>
  </si>
  <si>
    <t>53565/R</t>
  </si>
  <si>
    <t>L1799</t>
  </si>
  <si>
    <t xml:space="preserve">Cannula Di Charleux, Curva, Lunga, 0,60X 20 Mm, Aperta In Punta/Cannula di Carleux,curva, corta, da 0,60x15 Mm, Aperta in punta </t>
  </si>
  <si>
    <t>52650/R    52660/R</t>
  </si>
  <si>
    <t>Cannula Idrodissezione Piatta Verticale,Angolata 7 Mm.Da 0,40 Mm., Smussa/Cannula Idrodissezione Orizzontale  Piatta, Angolata 8 Mm, Da 0,50 Mm/Cannula Per Idrodissezione, Piatta 12Mm,Angolata, 0.50 X 22 Mm</t>
  </si>
  <si>
    <t>Cannula Per Dlk, 27G, Angolata E Spatolata, Foro Inferiore O̸0.3 Mm, Mod. Figini</t>
  </si>
  <si>
    <t>225425/R</t>
  </si>
  <si>
    <t>Cannula Per Dlk 27G, Foro Inferiore O̸0.4Mm, Curva, Mod. Fontana</t>
  </si>
  <si>
    <t>288011/R</t>
  </si>
  <si>
    <t>Cannula Di Rycroft Da 30G, (0,3 X 22Mm)Sterile, Monouso, Conf. Da 10</t>
  </si>
  <si>
    <t>1737152/R</t>
  </si>
  <si>
    <t>Q0299</t>
  </si>
  <si>
    <t>Cannula Per Lavaggio Cornea,O̸ 1.3 Mm, Cono Ll</t>
  </si>
  <si>
    <t>53545/R</t>
  </si>
  <si>
    <t>Cannula Per Anestesia Sottotenoniana</t>
  </si>
  <si>
    <t>1428265/R</t>
  </si>
  <si>
    <t>L170102</t>
  </si>
  <si>
    <t>Blefarostato Per Faco Di Bellucci E Kratz, Arcuato, Accesso Frontale</t>
  </si>
  <si>
    <t>40230/R</t>
  </si>
  <si>
    <t>40184/R</t>
  </si>
  <si>
    <t>Blefarostato Di Barraquer Valve Chiuseda 5 Mm, Per Prematuri</t>
  </si>
  <si>
    <t>40173/R</t>
  </si>
  <si>
    <t>Blefarostato A Vite Per Prematuri, Valveaperte, Da 7 Mm., Modello Piozzi</t>
  </si>
  <si>
    <t>Blefarostato Regolabile, Valve Aperte13 Mm , Titanio/Blefarostato Regolabile,  Valve Aperte13 Mm, Con Curvatura Anatomica, Titanio/ Blefarostato Liebermann-Buratto, A Vite,Leggero, Valve Aperte</t>
  </si>
  <si>
    <t>364125/R  364126/R  38531/R</t>
  </si>
  <si>
    <t>40161/R</t>
  </si>
  <si>
    <t>Blefarostato Di Prosdocimo Per Faco, Leggero, Valve Arcuate E Bottonute Da 16 Mm</t>
  </si>
  <si>
    <t>Blefarostato Di Buratto, Leggero A Vite,Valve Piene Da 13 Mm, Per Lasik</t>
  </si>
  <si>
    <t>40096/R</t>
  </si>
  <si>
    <t>Micropinza Per Corpi Estranei A Magnete,Azione Positiva, Manico In Titanio</t>
  </si>
  <si>
    <t>56630/R</t>
  </si>
  <si>
    <t>L170201</t>
  </si>
  <si>
    <t>50090/R</t>
  </si>
  <si>
    <t>Pinza Emostatica Halsted Da Cm 12,5  Retta, Con 1X2 Denti/ Pinza Emostatica Halsted, Curva, Da Cm.12,5 Con Denti</t>
  </si>
  <si>
    <t>L170299</t>
  </si>
  <si>
    <t>56988/R  57094/R</t>
  </si>
  <si>
    <t>Pinza Da Cm. 8 Per Togliere Spine  Ficod'India</t>
  </si>
  <si>
    <t>56625/R</t>
  </si>
  <si>
    <t>Pinza Di Watzke, Per Dilatazione Sleevesilicone</t>
  </si>
  <si>
    <t>52082/R</t>
  </si>
  <si>
    <t>Pinza Per Inserire -Rimuovere Tappi Sclerali, Presa Diretta</t>
  </si>
  <si>
    <t>1213122/R</t>
  </si>
  <si>
    <t>Pinza Serrafili Di Jaffe, Retta, Smussa,Con Piani Delicati Da 6 Mm./ Pinza Serrafili Di Jaffe, Curva, Smussa,Con Piani Delicati Da 6 Mm.</t>
  </si>
  <si>
    <t>46035/R  46036/R</t>
  </si>
  <si>
    <t>Pinza Serrafili, Retta, Con Piani Delicati Da 6 Mm., Linea Evo</t>
  </si>
  <si>
    <t>1333662/R</t>
  </si>
  <si>
    <t>Pinza Emostatica Di Dieffenbach Da  3.5Cm, Retta/ Pinza Emostatica Di Dieffenbach, Da Cm.5Retta</t>
  </si>
  <si>
    <t>57099/R  57105/R</t>
  </si>
  <si>
    <t>Pinza Per Il Retto Superiore Di Verzellacon 3X4 Denti Obliqui/Pinza Per Il Retto Superiore Di Verzellacon Denti Laterali</t>
  </si>
  <si>
    <t>57132/R  57139/R</t>
  </si>
  <si>
    <t>Pinza Per Stripping Della Membrana Descemet,In Tecnica Dmek,Designed R.Fogla</t>
  </si>
  <si>
    <t>623304/R</t>
  </si>
  <si>
    <t>Micropinza Mc.Pherson Angolata Mm.8 Conpiano Prendi Filo, Ideale Per Iol</t>
  </si>
  <si>
    <t>46091/R</t>
  </si>
  <si>
    <t>Micropinza Ergonomica 12 Cm Con 1X2  Denti Retti Da 0,12 Mm, Ppf, Retta</t>
  </si>
  <si>
    <t>51343/R</t>
  </si>
  <si>
    <t>Micropinza Da Sutura, Retta, Cm.10, Con1X2 Denti 0.20Mm Retti, Con Ppf</t>
  </si>
  <si>
    <t>46370/R</t>
  </si>
  <si>
    <t>Pinza Bonn Con 1X2 Denti Retti  Da0,12 Mm, Con Piano Ppf, Retta/Micropinza Di Bonn, Da 10 Cm Con 1X2 Denti Retti Da 0,12 Mm E Ppf</t>
  </si>
  <si>
    <t>50766/R 51317/R</t>
  </si>
  <si>
    <t>Pinza Per Capsuloressi, Coassiale, Arcuata, Branche Da 1,8 Mm., Apice Acuto</t>
  </si>
  <si>
    <t>42884/R</t>
  </si>
  <si>
    <t>Pinza Capsuloressi, Coassiale, Delicata,Gambo Corto,Tips Da 1,3 Mm, Titanio,23G</t>
  </si>
  <si>
    <t>42928/R</t>
  </si>
  <si>
    <t>Pinza Per Capsulorexis,Per  Microincisione Mics/Mccs, Titanio, Di Giannetti Md</t>
  </si>
  <si>
    <t>339777/R</t>
  </si>
  <si>
    <t>Pinza Per Capsuloressi, Incisioni Da 1.8Mm, Mod. Giannetti</t>
  </si>
  <si>
    <t>42917/R</t>
  </si>
  <si>
    <t>Pinza Congiuntivale S.Martin, 8.5 Cm  E1X2 Denti Obliqui Da 0.70Mm E Ppf</t>
  </si>
  <si>
    <t>50787/R</t>
  </si>
  <si>
    <t>Pinza Per Punti, Retta, Cm.12 N.3/Pinza Per Punti, Retta, Cm.11 N.4/Pinza Per Punti, Retta, Piccola Da Cm.9/Pinza Per Punti, Angolata 45°, Cm.11</t>
  </si>
  <si>
    <t>46502/R  46503/R  46504/R  46505/R</t>
  </si>
  <si>
    <t>Pinza Corneo-Sclerale Per Localizzazione,1X2 Denti Obliqui 0,40Mm,Angolata E Ppf</t>
  </si>
  <si>
    <t>51320/R</t>
  </si>
  <si>
    <t>Pinza Da Iride Basale Di Hess Con  1X2Denti Retti Da Mm. 0,20</t>
  </si>
  <si>
    <t>50171/R</t>
  </si>
  <si>
    <t>Pinza Depilatoria Speciale Perfetta  Damm. 2,0/Pinza Depilatoria Speciale Perfetta  Damm. 3/Pinza Depilatoria Speciale Perfetta Damm. 4</t>
  </si>
  <si>
    <t>51437/R  51440/R  51444/R</t>
  </si>
  <si>
    <t>2695651/R</t>
  </si>
  <si>
    <t>50188/R</t>
  </si>
  <si>
    <t>Pinza Colibri 1X2 Denti Da 0,12 Mm, Ppf,Titanio</t>
  </si>
  <si>
    <t>49146/R</t>
  </si>
  <si>
    <t>50118/R</t>
  </si>
  <si>
    <t>50129/R</t>
  </si>
  <si>
    <t>50161/R</t>
  </si>
  <si>
    <t>50229/R</t>
  </si>
  <si>
    <t>50245/R</t>
  </si>
  <si>
    <t>53968/R</t>
  </si>
  <si>
    <t>1787523/R</t>
  </si>
  <si>
    <t>321250/R</t>
  </si>
  <si>
    <t>Pinza Per Folding Lenticolo Dmek Dopopreparazione ,By Busin Md, Evo Line</t>
  </si>
  <si>
    <t>1387120/R</t>
  </si>
  <si>
    <t>1306633/R</t>
  </si>
  <si>
    <t>1398928/R</t>
  </si>
  <si>
    <t>Lancetta Per Corpi Estranei, Retta</t>
  </si>
  <si>
    <t>56566/R</t>
  </si>
  <si>
    <t>Sgorbia Per Corpi Estranei Smussa</t>
  </si>
  <si>
    <t>56587/R</t>
  </si>
  <si>
    <t>Lancetta E Sgorbia Per Corpi Estranei Incustodia</t>
  </si>
  <si>
    <t>56610/R</t>
  </si>
  <si>
    <t>Mantenitore Camera Anteriore, 23G, Inserimento Atraumatico, Short</t>
  </si>
  <si>
    <t>1682091/R</t>
  </si>
  <si>
    <t>Marcatore A Pendolo Ad Ampia Visione,Conmirino, Modello Dr. Fazio</t>
  </si>
  <si>
    <t>Q020203</t>
  </si>
  <si>
    <t>606878/R</t>
  </si>
  <si>
    <t>Marcatore 24 Raggi Per Apposiz.Suture Incheratoplas.Perforante, Di Vinciguerra</t>
  </si>
  <si>
    <t>44618/R</t>
  </si>
  <si>
    <t>Marcatore Doppio Per Dsek Da 8 E 9Mm</t>
  </si>
  <si>
    <t>49814/R</t>
  </si>
  <si>
    <t>Marcatore "F" Per Dmek, Mod. Fogla, Linea Evo</t>
  </si>
  <si>
    <t>1282598/R</t>
  </si>
  <si>
    <t>Cheratometro Di Astigmatismo Intra-Operatorio A Disco In Psu, Autoclavabile</t>
  </si>
  <si>
    <t>Z12120199</t>
  </si>
  <si>
    <t>44432/R</t>
  </si>
  <si>
    <t>Cucchiaio Forato Per Cheratoplastica, Manico In Titanio Con Codice Colore</t>
  </si>
  <si>
    <t>L1707</t>
  </si>
  <si>
    <t>88229/R</t>
  </si>
  <si>
    <t>Uncino Inverso Per Scoring In Dsek,Acuto, Braccio Curvo</t>
  </si>
  <si>
    <t>Uncino Stripper Per Dsek, Angolato,Apicea T, Manico In Titanio Con Codice Colore</t>
  </si>
  <si>
    <t>Uncino Aspirante Per Procedura Dsek,23G,Modello Macaluso</t>
  </si>
  <si>
    <t>L1706</t>
  </si>
  <si>
    <t>49508/R</t>
  </si>
  <si>
    <t>43420/R</t>
  </si>
  <si>
    <t>1208141/R</t>
  </si>
  <si>
    <t>Uncino Da Strabismo, Bottonuto E Arcuatodi Pedrotti</t>
  </si>
  <si>
    <t>55858/R</t>
  </si>
  <si>
    <t>Uncino Per Retto Superiore Di Culler</t>
  </si>
  <si>
    <t>55695/R</t>
  </si>
  <si>
    <t>Uncino Di Clivaggio X Sollevamento Periferico Della Descemet, In Tecnica Dmek, Designed By R.Fogla</t>
  </si>
  <si>
    <t>623295/R</t>
  </si>
  <si>
    <t>Uncino Per Iol,Sinskey, Angolato,Braccioda 12 Mm., Manico Titanio Codice Colore</t>
  </si>
  <si>
    <t>47440/R</t>
  </si>
  <si>
    <t>Uncino Per Lenti Intraoculari,Di Burattoretto</t>
  </si>
  <si>
    <t>47417/R</t>
  </si>
  <si>
    <t>Uncino Per Clivaggo Dmek Per Membrana Didecsemet, Mod. Fogla Md</t>
  </si>
  <si>
    <t>1252373/R</t>
  </si>
  <si>
    <t>Uncino Manipolatore Iol,Push-Pull,Ang.,Braccio Curvo 12 Mm.,Manico In Titanio</t>
  </si>
  <si>
    <t>47445/R</t>
  </si>
  <si>
    <t>J2032</t>
  </si>
  <si>
    <t>Uncino Faco-Chop, Punta Acuta,Di Pezzolacon Manico In Titanio Con Codice Colore</t>
  </si>
  <si>
    <t>43374/R</t>
  </si>
  <si>
    <t>Phaco-Chopper Di Nagahara Ang.,Braccio10 Mm.,Punta Sm.,Ang.Di Taglio 90°Manico In Titanio Con Codice Colore</t>
  </si>
  <si>
    <t>43296/R</t>
  </si>
  <si>
    <t>Chopper Conico, Lama 90°, Mod. Mercanti</t>
  </si>
  <si>
    <t>1287203/R</t>
  </si>
  <si>
    <t>Uncino Per Lenti Intraoculari, Angolato,Di Buratto</t>
  </si>
  <si>
    <t>589730/R</t>
  </si>
  <si>
    <t>Uncino A Forcella Y Verticale Di Osher,Angolato</t>
  </si>
  <si>
    <t>47720/R</t>
  </si>
  <si>
    <t>Pinza Da Strabismo Di Blascovicz A Vite,Destra/Pinza Da Strabismo Di Blascovicz A Vite,Sinistra</t>
  </si>
  <si>
    <t>57577/R  57587/R</t>
  </si>
  <si>
    <t>Compasso Di Castroviejo Scala Mm.2O</t>
  </si>
  <si>
    <t>V030201</t>
  </si>
  <si>
    <t>Valva Di Arruga Per Distacco Retinico</t>
  </si>
  <si>
    <t>55044/R</t>
  </si>
  <si>
    <t>44709/R</t>
  </si>
  <si>
    <t>Cucchiaio Da Calazio Di Meyhofer Mm 1,0Fig. 1/Cucchiaio Da Calazio Di Meyhofer Mm 1,5Fig. 2/Cucchiaio Da Calazio Di Meyhofer Mm.2Fig. 3/Cucchiaio Da Calazio Di Meyhofer Mm 2,5Fig. 4/Cucchiaio Da Calazio Di Meyhofer  Mm 3,0Fig. 5/Cucchiaio Da Calazio Di Meyhofer Mm 4,0Fig. 6/Cucchiaio Da Calazio Di Meyhofer Mm 5,0Fig. 7</t>
  </si>
  <si>
    <t>L1703</t>
  </si>
  <si>
    <t>56087/R  56095/R  56101/R  56107/R  56113/R  56118/R  56125/R</t>
  </si>
  <si>
    <t>Marcatore Corneale Per Radiale  A 16 Raggi Aperti</t>
  </si>
  <si>
    <t>Marcatore Corneale Per Radiale A 8 Raggiaperti</t>
  </si>
  <si>
    <t>Marcatore Assiale Di Bores,Da Utilizzarecon Anello Di Mendez J2294.5</t>
  </si>
  <si>
    <t>44620/R</t>
  </si>
  <si>
    <t>44617/R</t>
  </si>
  <si>
    <t>54072/R</t>
  </si>
  <si>
    <t>Anello Doppio Di Mc.Neil-Goldman,  Con Alette Aperte Mm.24/17</t>
  </si>
  <si>
    <t>1239632/R</t>
  </si>
  <si>
    <t>Glaucoma Punch Per Trabeculectomia, 0,75X 0,5Mm, Azione Diretta, Titanio</t>
  </si>
  <si>
    <t>75741/R</t>
  </si>
  <si>
    <t>Manipolo Per Aspirazione,Punta Sabbiata,Acuta, Curva, Foro 0,35 Mm.</t>
  </si>
  <si>
    <t>Manipolo Per Infusione, Punta Acuta,Curva, Due Fori Laterali Da 0,45 Mm, Diametro Cannula 21G.</t>
  </si>
  <si>
    <t>70737/R</t>
  </si>
  <si>
    <t>70744/R</t>
  </si>
  <si>
    <t>Spatola Doppia Per Faco, Manico In Titanio Con Codice Colore, Di Arneodo-Crozafo</t>
  </si>
  <si>
    <t>45152/R</t>
  </si>
  <si>
    <t>Microspatola Angolata Per Impianti Liodi Buratto, Bottonuta</t>
  </si>
  <si>
    <t>47462/R</t>
  </si>
  <si>
    <t>Divaricatore A Nastro Di Pannarale Mm.8/Divaricatore A Nastro Di Pannarale Mm.10/Divaricatore A Nastro Di Pannarale Mm.12</t>
  </si>
  <si>
    <t>54960/R  54968/R  54974/R</t>
  </si>
  <si>
    <t>V0402</t>
  </si>
  <si>
    <t>Scatola Polisulfone Con Clip Metallo, X10 Strumenti 28,3X17,5X2,5Cm</t>
  </si>
  <si>
    <t>S0199</t>
  </si>
  <si>
    <t>59517/R</t>
  </si>
  <si>
    <t>Forbice Corneale Di Castroviejo Poco Curva,Smussa, Lame Da 9 Mm./Forbice Corneale Castroviejo Poco Curvasul Dorso,Smussa, Da 7 Mm</t>
  </si>
  <si>
    <t>L01040501</t>
  </si>
  <si>
    <t>40982/R  40988/R</t>
  </si>
  <si>
    <t>Forbice Per Cataratta Sec. Vannas, Pocoangolata, Acuta, Lame Da 5 Mm./Forbice Per Cataratta Sec. Vannas, Moltoangolata, Acuta, Lame Da 5 Mm./Mc.Forbice Di Vannas, Opaca, Angolatalame Da 6 Mm./Forbice Di Vannas, Retta, Smussa, Lamada 8 Mm., Una Lama Graduata/Forbice Per Iride, Curva, Smussa, Lame Da 6,0 Mm., Di Vannas, Acciaio/Forbice Per Cataratta Sec. Vannas, Retta, Acuta, Lame Da 4 Mm./Forbice Per Cataratta Sec. Vannas, Curva, Acuta , Lame Da 4 Mm./Mc.Forbice Di Vannas, Opaca, Retta, Lameda 6 Mm. Smusse/Mc.Forbice Di Vannas, Opaca, Curva, Lameda 6 Mm. Smusse/Mc.Forbice Di Vannas, Opaca, Curva, Lameda 6 Mm, Acute</t>
  </si>
  <si>
    <t>41101/R 41102/R 41721/R 41099/R 993476/R 41098/R  41100/R 41711/R 41714/R  41718/R</t>
  </si>
  <si>
    <t>Forbice Per Tendini, Da Cm. 10,5, Retta,Smussa, Mod. Stevens/Forbice Per Tendini, Da Cm. 10,5, Curva,Smussa, Mod. Stevens/Forbice Per Tenotomia, Retta, Smussa,Lame Da 15 Mm, Mod. Stevens/Forbice Per Tendini, Da Cm. 11, Curva, Smussa, Mod. Stevens</t>
  </si>
  <si>
    <t xml:space="preserve">L01040599 </t>
  </si>
  <si>
    <t>30314/R 39315/R 39316/R 39317/R</t>
  </si>
  <si>
    <t>Mc.Forbice Per Capsulotomia, Manico Rotondo, Poco Curva, Smussa, Lame Da 7 Mm.</t>
  </si>
  <si>
    <t>41728/R</t>
  </si>
  <si>
    <t>Forbice Congiuntivale Wescott Ac.Ac.,Lame Da 10 Mm./Forbice Congiuntivale Di Wescott Smussa,Lame Da 10 Mm./Forbice Congiuntivale Di Westcott,Manicolargo, Lame Da 11 Mm./Forbice Congiuntivale Di Wescott-Mc.Pherson, Piccola, Lame Da 8 Mm.</t>
  </si>
  <si>
    <t>L01040599</t>
  </si>
  <si>
    <t>41091/R 41094/R 41095/R 41096/R</t>
  </si>
  <si>
    <t>Forbice Congiuntivale Westcott,  Lame Invertite Da 10 Mm.</t>
  </si>
  <si>
    <t>41092/R</t>
  </si>
  <si>
    <t>Forbice Angolata Per Rimuovere La Iol,,Lame Delicate Da 6 Mm, Titanio</t>
  </si>
  <si>
    <t>42869/R</t>
  </si>
  <si>
    <t>L01040503</t>
  </si>
  <si>
    <t>41716/R</t>
  </si>
  <si>
    <t>41718/R</t>
  </si>
  <si>
    <t>39314/R</t>
  </si>
  <si>
    <t>30315/R</t>
  </si>
  <si>
    <t>Forbice Da 95 Mm, Retta, Acuta, Lame Da24 Mm</t>
  </si>
  <si>
    <t>38697/R</t>
  </si>
  <si>
    <t>Doppio Depressore Sclerale Con Apici Sabbiati, Modello Arpa</t>
  </si>
  <si>
    <t>58816/R</t>
  </si>
  <si>
    <t>L1004</t>
  </si>
  <si>
    <t>50061/R</t>
  </si>
  <si>
    <t>L0205</t>
  </si>
  <si>
    <t>46639/R</t>
  </si>
  <si>
    <t>46636/R</t>
  </si>
  <si>
    <t>Microport'Aghi Di Buratto, Curvo,Manicotondo, Cm. 13,5</t>
  </si>
  <si>
    <t>46614/R</t>
  </si>
  <si>
    <t>Microport'Aghi Di Buratto, Retto,Manicotondo, 13Cm.</t>
  </si>
  <si>
    <t>46610/R</t>
  </si>
  <si>
    <t>Port'Aghi Di Castroviejo, Curvo Senzaarresto, 11.7Cm, Per Suture 6-0 A 8-0</t>
  </si>
  <si>
    <t>46548/R</t>
  </si>
  <si>
    <t>Port'Aghi Arruga,Con Arresto, Retto</t>
  </si>
  <si>
    <t>46510/R</t>
  </si>
  <si>
    <t>Sealing-Glide Per Inserimento Lenticoloin Ultra Thin Dsek, Mod. Macaluso</t>
  </si>
  <si>
    <t>485455/R</t>
  </si>
  <si>
    <t>Guida Per Inserimento Lenticolo In Dsek</t>
  </si>
  <si>
    <t>L1704</t>
  </si>
  <si>
    <t>57757/R</t>
  </si>
  <si>
    <t>Pinza Cross-Action Per Scoring E Stripping Della Descemet, Titanio, Galan Md</t>
  </si>
  <si>
    <t>807816/R</t>
  </si>
  <si>
    <t>Spatola Per Togliere L'Epitelio,Manicoin Titanio Con Codice Colore, Mod. Vinciguerra</t>
  </si>
  <si>
    <t>45096/R</t>
  </si>
  <si>
    <t>Mantenitore Camera Anteriore ,20G, Inserimento Atraumatico, Titanio/Mantenitore Camera Anteriore, 23G, Inserimento Atraumatico.</t>
  </si>
  <si>
    <t>54048/R 332950/R</t>
  </si>
  <si>
    <t>Stiletto Per Creazione Tasca Intrastromale, Sezione Triangolare, Mod. Fontana</t>
  </si>
  <si>
    <t>288001/R</t>
  </si>
  <si>
    <t>1213261/R</t>
  </si>
  <si>
    <t>Micro Disk-Blunt Per Approfondimento Deiponti Periferici In Dlk, Mod. Fontana</t>
  </si>
  <si>
    <t>288006/R</t>
  </si>
  <si>
    <t>Spatola Manipolatore Del Nucleo,Punta Rastremata, Mod. Sarnicola</t>
  </si>
  <si>
    <t>1781746/R</t>
  </si>
  <si>
    <t>Forbice Corneale Per Dalk Con Protezione, Lame Da 9 Mm, Sinistra</t>
  </si>
  <si>
    <t>Forbice Corneale Per Dalk Con Protezione, Lame Da 9 Mm, Destra</t>
  </si>
  <si>
    <t>496927/R</t>
  </si>
  <si>
    <t>496928/R</t>
  </si>
  <si>
    <t>Pinza Da Fissazione Di Bores, Retta, Aforcella, Con Denti Obliqui</t>
  </si>
  <si>
    <t>Pinza Corneale A Forcella, 1X2 Denti Da0,12 Mm, Polack</t>
  </si>
  <si>
    <t>51385/R</t>
  </si>
  <si>
    <t>321252/R</t>
  </si>
  <si>
    <t>Pinza Colibri Con Presa Hoskins Da 0,20Mm.</t>
  </si>
  <si>
    <t>382222/R</t>
  </si>
  <si>
    <t>Spatola E Cucchiaio Di Paton  Per Manipolare Lembo Corneale</t>
  </si>
  <si>
    <t>45088/R</t>
  </si>
  <si>
    <t>Forbice Corneo-Congiuntivale Curva, Smussa, Lame Da 8 Mm.</t>
  </si>
  <si>
    <t>40741/R</t>
  </si>
  <si>
    <t>Micro Forbice Per Cheratoplastica, Dikatzin, Destra, Lame Da 6 Mm./Micro Forbice Per Cheratoplastica, Dikatzin, Sinistra, Lame Da 6 Mm.</t>
  </si>
  <si>
    <t>41124/R  41142/R</t>
  </si>
  <si>
    <t>Port'Aghi Di Barraquer-Troutmann, Curvocon Snodo Anti-Incarcerazione Sutura, Ti Tanio</t>
  </si>
  <si>
    <t>358834/R</t>
  </si>
  <si>
    <t>Spatola Per Delaminazione Perifericaresidui Stromali  Mod. Galan</t>
  </si>
  <si>
    <t>699903/R</t>
  </si>
  <si>
    <t>1213262/R</t>
  </si>
  <si>
    <t>Dissettore Corneale Per Dalk Apice Atriangolo</t>
  </si>
  <si>
    <t>573547/R</t>
  </si>
  <si>
    <t>Spatola Per Delaminazione Tessuto Stromale, Braccio Da  10 Mm,  Mod.Galan</t>
  </si>
  <si>
    <t>45165/R</t>
  </si>
  <si>
    <t>1244178/R</t>
  </si>
  <si>
    <t>309770/R</t>
  </si>
  <si>
    <t>573549/R 573567/R</t>
  </si>
  <si>
    <t>Spatola Dalk, Curva, L=8Mm, Per Dissezione cornea/Spatola Dalk, Curva, L=12Mm, Per Completare Dissezione Cornea</t>
  </si>
  <si>
    <t>Spatola Protezione Descemet In Dalk Big-Bubble, Per Tagli Radiali</t>
  </si>
  <si>
    <t>580488/R</t>
  </si>
  <si>
    <t xml:space="preserve">50178/R  </t>
  </si>
  <si>
    <t xml:space="preserve">50139/R </t>
  </si>
  <si>
    <t>Forbice Da 90 Mm, Curva, Smussa, Lame Da24 Mm FUORI PRODUZIONE FORBICE DA CM. 9,5, CURVA,SMUSSA</t>
  </si>
  <si>
    <t>08033631011598</t>
  </si>
  <si>
    <t xml:space="preserve">08033631007386  08033631007416 </t>
  </si>
  <si>
    <t xml:space="preserve">08033631011826 08033631011833 08033631011659 </t>
  </si>
  <si>
    <t>53619/R 53622/R  53593/R</t>
  </si>
  <si>
    <t>08033631026530</t>
  </si>
  <si>
    <t>08033631027353</t>
  </si>
  <si>
    <t>08033631041670</t>
  </si>
  <si>
    <t>08033631011437</t>
  </si>
  <si>
    <t>08033631037840</t>
  </si>
  <si>
    <t>08033631002459</t>
  </si>
  <si>
    <t>08033631002299</t>
  </si>
  <si>
    <t>08033631002251</t>
  </si>
  <si>
    <t>08033631002220</t>
  </si>
  <si>
    <t>08033631002077</t>
  </si>
  <si>
    <t>08033631026264</t>
  </si>
  <si>
    <t>08033631004941</t>
  </si>
  <si>
    <t xml:space="preserve">08033631012489 08033631012502  </t>
  </si>
  <si>
    <t>08033631017330</t>
  </si>
  <si>
    <t>08033631015787</t>
  </si>
  <si>
    <t>08033631030117</t>
  </si>
  <si>
    <t xml:space="preserve">08033631015251 08033631015268 </t>
  </si>
  <si>
    <t>08033631036843</t>
  </si>
  <si>
    <t>08033631012519 08033631012526</t>
  </si>
  <si>
    <t>08033631015909 08033631015916</t>
  </si>
  <si>
    <t>08033631030421</t>
  </si>
  <si>
    <t>08033631015398</t>
  </si>
  <si>
    <t>08033631016272</t>
  </si>
  <si>
    <t>08033631016579</t>
  </si>
  <si>
    <t xml:space="preserve">08033631014971 08033631015732 </t>
  </si>
  <si>
    <t>08033631014582</t>
  </si>
  <si>
    <t>08033631014896</t>
  </si>
  <si>
    <t>08033631026493</t>
  </si>
  <si>
    <t>08033631014858</t>
  </si>
  <si>
    <t>08033631015411</t>
  </si>
  <si>
    <t>08033631015831</t>
  </si>
  <si>
    <t>08033631017347 08033631017354 08033631017378 08033631017385</t>
  </si>
  <si>
    <t>08033631014148</t>
  </si>
  <si>
    <t xml:space="preserve">08033631017187 08033631017194 08033631017200  </t>
  </si>
  <si>
    <t>08033631014261</t>
  </si>
  <si>
    <t>08033631014193</t>
  </si>
  <si>
    <t>08033631019075</t>
  </si>
  <si>
    <t xml:space="preserve">08033631013967 </t>
  </si>
  <si>
    <t>08033631013974</t>
  </si>
  <si>
    <t>08033631014032</t>
  </si>
  <si>
    <t xml:space="preserve">08033631014391 </t>
  </si>
  <si>
    <t>08033631014131</t>
  </si>
  <si>
    <t>08033631014377</t>
  </si>
  <si>
    <t>08033631014414</t>
  </si>
  <si>
    <t>08033631033125</t>
  </si>
  <si>
    <t>08033631041960</t>
  </si>
  <si>
    <t>08033631028152</t>
  </si>
  <si>
    <t>08033631037857</t>
  </si>
  <si>
    <t>08033631036935</t>
  </si>
  <si>
    <t>08033631037901</t>
  </si>
  <si>
    <t>08033631010225</t>
  </si>
  <si>
    <t>08033631010287</t>
  </si>
  <si>
    <t>08033631010348</t>
  </si>
  <si>
    <t>08033631042158</t>
  </si>
  <si>
    <t>08033631031893</t>
  </si>
  <si>
    <t>08033631008611</t>
  </si>
  <si>
    <t>08033631027254</t>
  </si>
  <si>
    <t>08033631036669</t>
  </si>
  <si>
    <t>08033631006402</t>
  </si>
  <si>
    <t>08033631026295</t>
  </si>
  <si>
    <t>08033631004668</t>
  </si>
  <si>
    <t>08033631004675</t>
  </si>
  <si>
    <t>08033631029111</t>
  </si>
  <si>
    <t>08033631003845</t>
  </si>
  <si>
    <t>08033631003685</t>
  </si>
  <si>
    <t>08033631030490</t>
  </si>
  <si>
    <t>08033631004446</t>
  </si>
  <si>
    <t>08033631003999</t>
  </si>
  <si>
    <t>08033631030766</t>
  </si>
  <si>
    <t>08033631004798</t>
  </si>
  <si>
    <t>08033631004484</t>
  </si>
  <si>
    <t>08033631004088</t>
  </si>
  <si>
    <t>08033631036324</t>
  </si>
  <si>
    <t>08033631030759</t>
  </si>
  <si>
    <t>08033631005924</t>
  </si>
  <si>
    <t>08033631016975 08033631016982</t>
  </si>
  <si>
    <t>08033631012977</t>
  </si>
  <si>
    <t>08033631010508</t>
  </si>
  <si>
    <t>08033631010423 08033631010430 08033631010447 08033631010454 08033631010461 08033631010478 08033631010485</t>
  </si>
  <si>
    <t>08033631008642</t>
  </si>
  <si>
    <t>08033631008574</t>
  </si>
  <si>
    <t>08033631026233</t>
  </si>
  <si>
    <t>08033631002787</t>
  </si>
  <si>
    <t>08033631013455</t>
  </si>
  <si>
    <t>08033631006433</t>
  </si>
  <si>
    <t>08033631006464</t>
  </si>
  <si>
    <t>08033631006198</t>
  </si>
  <si>
    <t>08033631005566</t>
  </si>
  <si>
    <t>08033631002664  08033631002671  08033631002688</t>
  </si>
  <si>
    <t>08033631330675 08033631330767 08033631330538 08033631330590 08033631330682 08033631330422 08033631330699 08033631330705</t>
  </si>
  <si>
    <t>08033631021689</t>
  </si>
  <si>
    <t>08033631001193 08033631001209</t>
  </si>
  <si>
    <t xml:space="preserve"> 08033631001339 08033631001353 08033631020316 08033631001315 08033631033675 08033631001308 08033631001322 08033631020279 08033631020286 08033631042196</t>
  </si>
  <si>
    <t>08033631000646 08033631000653 08033631000660 08033631000677</t>
  </si>
  <si>
    <t>08033631020361</t>
  </si>
  <si>
    <t>08033631001247 08033631001261 08033631001278 08033631001285</t>
  </si>
  <si>
    <t>08033631001254</t>
  </si>
  <si>
    <t>08033631001667</t>
  </si>
  <si>
    <t>08033631020293</t>
  </si>
  <si>
    <t>08033631020309</t>
  </si>
  <si>
    <t>08033631000646</t>
  </si>
  <si>
    <t>08033631000653</t>
  </si>
  <si>
    <t>08033631000073</t>
  </si>
  <si>
    <t>08033631021122</t>
  </si>
  <si>
    <t>08033631026172</t>
  </si>
  <si>
    <t>08033631020217</t>
  </si>
  <si>
    <t>08033631020194</t>
  </si>
  <si>
    <t>08033631020071</t>
  </si>
  <si>
    <t>08033631020057</t>
  </si>
  <si>
    <t>08033631019617</t>
  </si>
  <si>
    <t>08033631019471</t>
  </si>
  <si>
    <t>08033631033101</t>
  </si>
  <si>
    <t>08033631018009</t>
  </si>
  <si>
    <t>08033631032517</t>
  </si>
  <si>
    <t>08033631003128</t>
  </si>
  <si>
    <t>08033631012052 08033631027391</t>
  </si>
  <si>
    <t>08033631027377</t>
  </si>
  <si>
    <t>08033631031411</t>
  </si>
  <si>
    <t>08033631027384</t>
  </si>
  <si>
    <t>08033631041779</t>
  </si>
  <si>
    <t>08033631030094</t>
  </si>
  <si>
    <t>08033631030087</t>
  </si>
  <si>
    <t>08033631016685</t>
  </si>
  <si>
    <t>08033631026035</t>
  </si>
  <si>
    <t>08033631019082</t>
  </si>
  <si>
    <t>08033631002961</t>
  </si>
  <si>
    <t>08033631001025</t>
  </si>
  <si>
    <t>08033631001537 08033631001544</t>
  </si>
  <si>
    <t>08033631025991</t>
  </si>
  <si>
    <t>08033631030599</t>
  </si>
  <si>
    <t>08033631031435</t>
  </si>
  <si>
    <t>08033631031428</t>
  </si>
  <si>
    <t>08033631009489</t>
  </si>
  <si>
    <t>08033631031497</t>
  </si>
  <si>
    <t>08033631027599</t>
  </si>
  <si>
    <t>08033631031992 08033631032005</t>
  </si>
  <si>
    <t>08033631032029</t>
  </si>
  <si>
    <t>05060518820168</t>
  </si>
  <si>
    <t>Ciotola Inox  40 X 25Mm., Capacita' 15Cc con Beccuccio/Ciotola Inox 60 X 35Mm., Capacita' 75Cc con Beccuccio/Ciotola Inox 80 X 45Mm., Capacita' 225Cc con Beccuccio/Ciotola Inox 100 X 55Mm.,Capacita' 325Cc con Beccuccio/Ciotola Inox 120 X 65Mm.,Capacita' 500Cc con Beccuccio/Ciotola Inox 150 X 80Mm,Capacita' 900Cc con Beccuccio/Ciotola Inox 180X95Mm.,Capacita' 1600Cc con Beccuccio/Ciotola Inox 200X100Mm.,Capacita' 2000Cc con Beccuccio</t>
  </si>
  <si>
    <t>J2641.58</t>
  </si>
  <si>
    <t>309740/R</t>
  </si>
  <si>
    <t>38711/R</t>
  </si>
  <si>
    <t xml:space="preserve"> J1026</t>
  </si>
  <si>
    <t>08033631000127</t>
  </si>
  <si>
    <t>Bisturi Diamante Per Entrate Di Servizio, presettato A 0,15-0,20-0,25-0,30-0,37- 0,5-4,0 Mm., Lama Retta Trifacet e double bevel</t>
  </si>
  <si>
    <t xml:space="preserve"> 65231/R</t>
  </si>
  <si>
    <t xml:space="preserve">J2049 </t>
  </si>
  <si>
    <t>J2052</t>
  </si>
  <si>
    <t>J2039</t>
  </si>
  <si>
    <t>J3500.1</t>
  </si>
  <si>
    <t>J3230.2</t>
  </si>
  <si>
    <t>J3230.1</t>
  </si>
  <si>
    <t>J3131</t>
  </si>
  <si>
    <t>J2126</t>
  </si>
  <si>
    <t>J4488.0</t>
  </si>
  <si>
    <t>J3009</t>
  </si>
  <si>
    <t>J2546</t>
  </si>
  <si>
    <t>J2100.0</t>
  </si>
  <si>
    <t>J2120</t>
  </si>
  <si>
    <t>J2080</t>
  </si>
  <si>
    <t>J2296.8</t>
  </si>
  <si>
    <t>J2295.5</t>
  </si>
  <si>
    <t>J2863</t>
  </si>
  <si>
    <t>J2860</t>
  </si>
  <si>
    <t>J2193</t>
  </si>
  <si>
    <t>J2610.1</t>
  </si>
  <si>
    <t>J2615.1</t>
  </si>
  <si>
    <t>J2630.3</t>
  </si>
  <si>
    <t>J1506</t>
  </si>
  <si>
    <t>J1323</t>
  </si>
  <si>
    <t>J1472</t>
  </si>
  <si>
    <t>J1610</t>
  </si>
  <si>
    <t>J1022</t>
  </si>
  <si>
    <t>J4061</t>
  </si>
  <si>
    <t>J4121</t>
  </si>
  <si>
    <t>08033631002282</t>
  </si>
  <si>
    <t>08033631002374</t>
  </si>
  <si>
    <t>08033631002244</t>
  </si>
  <si>
    <t>08033631017040</t>
  </si>
  <si>
    <t>08033631003494</t>
  </si>
  <si>
    <t>08033631021092</t>
  </si>
  <si>
    <t>08033631013899</t>
  </si>
  <si>
    <t>08033631015510</t>
  </si>
  <si>
    <t>08033631015503</t>
  </si>
  <si>
    <t>08033631014780</t>
  </si>
  <si>
    <t>08033631010522</t>
  </si>
  <si>
    <t>08033631002916</t>
  </si>
  <si>
    <t>08033631003456</t>
  </si>
  <si>
    <t>08033631002763</t>
  </si>
  <si>
    <t>08033631009076</t>
  </si>
  <si>
    <t>08033631008857</t>
  </si>
  <si>
    <t>08033631029036</t>
  </si>
  <si>
    <t>08033631013394</t>
  </si>
  <si>
    <t>08033631005788</t>
  </si>
  <si>
    <t>08033631010706</t>
  </si>
  <si>
    <t>08033631010928</t>
  </si>
  <si>
    <t>08033631011246</t>
  </si>
  <si>
    <t>08033631001209</t>
  </si>
  <si>
    <t>08033631000738</t>
  </si>
  <si>
    <t>08033631001124</t>
  </si>
  <si>
    <t>08033631001537</t>
  </si>
  <si>
    <t>08033631000097</t>
  </si>
  <si>
    <t>08033631019570</t>
  </si>
  <si>
    <t>08033631019761</t>
  </si>
  <si>
    <t>Blefarostato Di Barraquer Valve Chiuseda 7 Mm, Per Neonati</t>
  </si>
  <si>
    <t>40179/R</t>
  </si>
  <si>
    <t>Blefarostato Barraquer,Valve Chiuse Da13 Mm,Per Bambini</t>
  </si>
  <si>
    <t>40218/R</t>
  </si>
  <si>
    <t>Blefarostato A Vite Per Bambini, Valveaperte, 11 Mm.,Modello Piozzi</t>
  </si>
  <si>
    <t>40170/R</t>
  </si>
  <si>
    <t>Pinza Calazio Di Desmarres Mm.20 F1.</t>
  </si>
  <si>
    <t>56689/R</t>
  </si>
  <si>
    <t>Pinza Colibri Di Barraquer Con 1X2 Dentiretti Da Mm.0,25 E Ppf</t>
  </si>
  <si>
    <t>50836/R</t>
  </si>
  <si>
    <t>Pinza Colibri Di Barraquer Con 1X2 Dentiretti Da Mm.0,12 E Ppf</t>
  </si>
  <si>
    <t>50833/R</t>
  </si>
  <si>
    <t>Pinza Per Capsulorexis Di Corydon,Dorsocurvo Da 12 Mm.,Graduato, Ergonomica</t>
  </si>
  <si>
    <t>38129/R</t>
  </si>
  <si>
    <t>Uncino Per Blefaroplastica, Con Gambolungo, Di Aimino</t>
  </si>
  <si>
    <t>55595/R</t>
  </si>
  <si>
    <t>513968/R</t>
  </si>
  <si>
    <t>Doppio Depressore Sclerale,Per Indentazione Delicata E Robusta, Modello Schirru</t>
  </si>
  <si>
    <t>58806/R</t>
  </si>
  <si>
    <t>Pinza Holder Per Iol Fachiche Artisan Everisyse,Doppia Presa Ad'U',Mod.Buratto</t>
  </si>
  <si>
    <t>48217/R</t>
  </si>
  <si>
    <t>Cucchiaio Da Enucleazione Di Wells</t>
  </si>
  <si>
    <t>L1708</t>
  </si>
  <si>
    <t>56131/R</t>
  </si>
  <si>
    <t>Elevatore Palpebrale Di Desmarres,  Perbambini, Mm.7</t>
  </si>
  <si>
    <t>55008/R</t>
  </si>
  <si>
    <t>Placca  Di Jaeger, Satinata</t>
  </si>
  <si>
    <t>T0399</t>
  </si>
  <si>
    <t>306913/R</t>
  </si>
  <si>
    <t>Marcatore Di Urrets-Zavalia</t>
  </si>
  <si>
    <t>44315/R</t>
  </si>
  <si>
    <t>Marcatore Corneale Diametro 8 Mm. Vuoto</t>
  </si>
  <si>
    <t>Anello Di Mendez, Graduato 360°,Diametrointerno Mm 12, Da Utilizzare Con J2295.6</t>
  </si>
  <si>
    <t>44642/R</t>
  </si>
  <si>
    <t>44696/R</t>
  </si>
  <si>
    <t>Punch Per Trabeculectomia,O̸ 1 Mm, Modello Kelly</t>
  </si>
  <si>
    <t>661062/R</t>
  </si>
  <si>
    <t>Trabeculotomo Di Harms, Doppio, Destro</t>
  </si>
  <si>
    <t>57996/R</t>
  </si>
  <si>
    <t>Manipolatore Di Lester Per Lio, Angolatobraccio Arcuato Da 12 Mm.,Punta 0.25 Mm</t>
  </si>
  <si>
    <t>47510/R</t>
  </si>
  <si>
    <t>Sonda Di Bowmann Doppia 00000/0000 Cilindrica Inox Per Vie Lacrimali</t>
  </si>
  <si>
    <t>Pigtail-Probe Di Worst-Dragoni  Per Ricostruzione Vie Lacrimali</t>
  </si>
  <si>
    <t>L17010101</t>
  </si>
  <si>
    <t>57771/R</t>
  </si>
  <si>
    <t>57840/R</t>
  </si>
  <si>
    <t>Cannula Vie Lacrimali Retta Cono Ll,25G0.50 X 15Mm</t>
  </si>
  <si>
    <t>53636/R</t>
  </si>
  <si>
    <t>Forbice Corneale Castroviejo Poco Curvasul Dorso,Smussa, Da 7 Mm</t>
  </si>
  <si>
    <t>40988/R</t>
  </si>
  <si>
    <t>Forbice Da Enucleazione Molto Curva</t>
  </si>
  <si>
    <t>L01040502</t>
  </si>
  <si>
    <t>39328/R</t>
  </si>
  <si>
    <t>Forbice Multiuso Di Noyes, Retta, Smussa-Smussa.</t>
  </si>
  <si>
    <t>40926/R</t>
  </si>
  <si>
    <t>Micro Forbice Per Cheratoplastica, Dikatzin, Destra, Lame Da 6 Mm.</t>
  </si>
  <si>
    <t>41124/R</t>
  </si>
  <si>
    <t>Forbice Da 95 Mm, Retta, Smussa, Lame Da24 Mm</t>
  </si>
  <si>
    <t>38701/R</t>
  </si>
  <si>
    <t>Port'Aghi Di Castroviejo,Curvo, Senza Arresto, Da 145 Mm.</t>
  </si>
  <si>
    <t>46516/R</t>
  </si>
  <si>
    <t>Port'Aghi Di Troutman, Curvo S.A., Da115 Mm., Per Suture Da 8-0 A 10-0</t>
  </si>
  <si>
    <t>46575/R</t>
  </si>
  <si>
    <t>J2401.1A</t>
  </si>
  <si>
    <t>Protettore Oculare Post Intervento,  Universale, Trasparente, Non Sterile (minimo 100PZ)</t>
  </si>
  <si>
    <t>91035/R</t>
  </si>
  <si>
    <t>Q029001</t>
  </si>
  <si>
    <t>J4428.0</t>
  </si>
  <si>
    <t>08033631020743</t>
  </si>
  <si>
    <t>08033631032296</t>
  </si>
  <si>
    <t>J2672.2</t>
  </si>
  <si>
    <t>Cannula Per Iniettare Pfcl,Retta,Smussa,0,60 X 33Mm.</t>
  </si>
  <si>
    <t>1412787/R</t>
  </si>
  <si>
    <t>08033631028961 08033631029210  08033631047559</t>
  </si>
  <si>
    <t xml:space="preserve">J3124.1L </t>
  </si>
  <si>
    <t xml:space="preserve">1208139/R  </t>
  </si>
  <si>
    <t>08033631029173</t>
  </si>
  <si>
    <t>Pinza Per Capsuloressi,Coassiale, Apicismussi, Di Caporossi, Manico Ergonomico</t>
  </si>
  <si>
    <t>J3020</t>
  </si>
  <si>
    <t>50117/R</t>
  </si>
  <si>
    <t xml:space="preserve">J3080.1 </t>
  </si>
  <si>
    <t>08033631014179</t>
  </si>
  <si>
    <t xml:space="preserve">J3040 </t>
  </si>
  <si>
    <t xml:space="preserve"> J3030</t>
  </si>
  <si>
    <t>08033631014056</t>
  </si>
  <si>
    <t>J3090</t>
  </si>
  <si>
    <t>50234/R</t>
  </si>
  <si>
    <t xml:space="preserve">J2182.2 </t>
  </si>
  <si>
    <t>08033631004590</t>
  </si>
  <si>
    <t>Uncino Iride Angolato Finissimo,Di Buratto</t>
  </si>
  <si>
    <t>43400/R</t>
  </si>
  <si>
    <t>08033631028107</t>
  </si>
  <si>
    <t>J2426A</t>
  </si>
  <si>
    <t>J4608.10/ J4608.20/ J4608.30/ J4608.40/ J4608.50/ J4608.60/ J4608.70/ J4608.80</t>
  </si>
  <si>
    <t xml:space="preserve">2103917/R  2104800/R  2101509/R  2101523/R  2104801/R  2097388/R  2103916/R  2514026/R  </t>
  </si>
  <si>
    <t>L01040501 L01040501 L01040501 L01040501 L170201 L01040501 L01040501 L01040503 L01040503 L01040503</t>
  </si>
  <si>
    <t>ME310</t>
  </si>
  <si>
    <t>Valore totale quadriennale</t>
  </si>
  <si>
    <t>Prezzo unitario offerto</t>
  </si>
  <si>
    <t>CIG: 48DA975C6</t>
  </si>
  <si>
    <t>Aggiudicatario:  ALBATROS S.R.L.</t>
  </si>
  <si>
    <t>Opzione ulteriori acquisti 20%</t>
  </si>
  <si>
    <t>Opzione acquisto da listino 50%</t>
  </si>
  <si>
    <t>Albatros S.r.l.: percentuale di sconto su listino: 0%</t>
  </si>
  <si>
    <t>Valore incluse opzioni quantitative</t>
  </si>
  <si>
    <t>Fabbisogno quadriennale Ausl ROMAGNA</t>
  </si>
  <si>
    <t>Fabbisogno quadriennale Ausl Modena</t>
  </si>
  <si>
    <t>Fabbisogno quadriennale Ausl Reggio Emilia</t>
  </si>
  <si>
    <t>Fabbisogno quadriennale AO PARMA</t>
  </si>
  <si>
    <t>Valore quadriennale Ausl Modena</t>
  </si>
  <si>
    <t>Valore quadriennale Ausl Reggio Emilia</t>
  </si>
  <si>
    <t>MaxField</t>
  </si>
  <si>
    <t>OI-30M</t>
  </si>
  <si>
    <t>OCULAR INSTRUMENTS</t>
  </si>
  <si>
    <t>00630238104395</t>
  </si>
  <si>
    <t>MaxAC 28D</t>
  </si>
  <si>
    <t>OI-28A</t>
  </si>
  <si>
    <t>00630238077491</t>
  </si>
  <si>
    <t>MaxAc 20D</t>
  </si>
  <si>
    <t>OI-20A</t>
  </si>
  <si>
    <t>00630238077422</t>
  </si>
  <si>
    <t>Wide Field</t>
  </si>
  <si>
    <t>OLIV-WF</t>
  </si>
  <si>
    <t>00630238055796</t>
  </si>
  <si>
    <t>3 Specchi</t>
  </si>
  <si>
    <t>OG3MAC-17</t>
  </si>
  <si>
    <t>00630238089593</t>
  </si>
  <si>
    <t>LENTE PER PANFUNDOSCOPIA</t>
  </si>
  <si>
    <t>MaxField Osher</t>
  </si>
  <si>
    <t>OI-78M</t>
  </si>
  <si>
    <t>Z12011080</t>
  </si>
  <si>
    <t>00630238043861</t>
  </si>
  <si>
    <t>LENTE A CONTATTO PER IRIDOTOMIA LASER</t>
  </si>
  <si>
    <t>Iridectomia Abraham</t>
  </si>
  <si>
    <t>OAIY</t>
  </si>
  <si>
    <t>00630238007290</t>
  </si>
  <si>
    <t>LENTE NO CONTACT SUPER VITREO FUNDUS</t>
  </si>
  <si>
    <t>Ultra View Small Pupill</t>
  </si>
  <si>
    <t>OI-SP</t>
  </si>
  <si>
    <t>00630238049023</t>
  </si>
  <si>
    <t>LENTE PER ESAME PAN EQUATORIALE DEI FUNDUS CON AMPIO CAMPO DI VISTA</t>
  </si>
  <si>
    <t>Reichel-Mainster 2x retina</t>
  </si>
  <si>
    <t>ORMR-2X</t>
  </si>
  <si>
    <t>00630238075770</t>
  </si>
  <si>
    <t>LENTE A CONTATTO TRE SPECCHI SCHERMATA PER LASER TERAPIA 903/L</t>
  </si>
  <si>
    <t>3 Specchi Laser</t>
  </si>
  <si>
    <t>OG3MA-2</t>
  </si>
  <si>
    <t>00630238053747</t>
  </si>
  <si>
    <t>LENTE A CONTATTO PER CAPSULOTOMIA YAG LASER - C9PL</t>
  </si>
  <si>
    <t>Capsulotomia Abraham</t>
  </si>
  <si>
    <t>OAYA</t>
  </si>
  <si>
    <t>00630238007306</t>
  </si>
  <si>
    <t>LENTE PER OFTALMOSCOPIA INDIRETTA DA 20 DIOTTRIE AUTOCLAVABILE</t>
  </si>
  <si>
    <t>MaxField 20D</t>
  </si>
  <si>
    <t>OI-20M</t>
  </si>
  <si>
    <t>00630238068369</t>
  </si>
  <si>
    <t>LENTE PER OFTALMOSCOPIA INDIRETTA DA 28 DIOTTRIE AUTOCLAVABILE</t>
  </si>
  <si>
    <t>MaxField 28D</t>
  </si>
  <si>
    <t>OI-28M</t>
  </si>
  <si>
    <t>00630238068376</t>
  </si>
  <si>
    <t>LENTE PER OFTALMOSCOPIA INDIRETTA DA 90 DIOTTRIE AUTOCLAVABILE</t>
  </si>
  <si>
    <t>MaxField Standard 90 D</t>
  </si>
  <si>
    <t>OI-STDM</t>
  </si>
  <si>
    <t>00630238070157</t>
  </si>
  <si>
    <t>LENTE DI CONTATTO A 3 SPECCHI TIPO GOLDMANN MODELLO UNIVERSALE - 903</t>
  </si>
  <si>
    <t>OG3MA</t>
  </si>
  <si>
    <t>00630238007191</t>
  </si>
  <si>
    <t>LENTE A CONTATTO QUADRASFERICA</t>
  </si>
  <si>
    <t>Pro Retina 120PB</t>
  </si>
  <si>
    <t>OPR-120</t>
  </si>
  <si>
    <t>00630238062374</t>
  </si>
  <si>
    <t>LENTE DI OSHER PANFUNDOSCOPIA 78D</t>
  </si>
  <si>
    <t>MaxField Osher 78D</t>
  </si>
  <si>
    <t>LENTE VOLK BLUMENTHAL SUTURELYSIS</t>
  </si>
  <si>
    <t xml:space="preserve">Mandelkorn per suture </t>
  </si>
  <si>
    <t>OMSLA</t>
  </si>
  <si>
    <t>00630238043281</t>
  </si>
  <si>
    <t>LENTE AREA CENTRALIS</t>
  </si>
  <si>
    <t>Mainster Standard</t>
  </si>
  <si>
    <t>OMRA-S</t>
  </si>
  <si>
    <t>00630238007603</t>
  </si>
  <si>
    <t>LENTE AREA CENTRALIS SENZA FLANGIA</t>
  </si>
  <si>
    <t>Mainster Standard no Fluid</t>
  </si>
  <si>
    <t>OMRA-S-2</t>
  </si>
  <si>
    <t>00630238031608</t>
  </si>
  <si>
    <t>LENTE RAPID SLT</t>
  </si>
  <si>
    <t>Goniolente Laser Latina per SLT c/flangia rotante</t>
  </si>
  <si>
    <t>OL5SLTF-IR</t>
  </si>
  <si>
    <t>00630238111348</t>
  </si>
  <si>
    <t>LENTE DIGITAL WIDE FIELD (90D PER PANFUNDUS)</t>
  </si>
  <si>
    <t>MaxField 84D</t>
  </si>
  <si>
    <t>OI-84M</t>
  </si>
  <si>
    <t>00630238070164</t>
  </si>
  <si>
    <t>LENTE DIGITAL CLEAR FIELD PER OFTALMOSCOPIO INDIRETTO (20D)</t>
  </si>
  <si>
    <t>MaxField 22D</t>
  </si>
  <si>
    <t>OI-22M</t>
  </si>
  <si>
    <t>00630238084475</t>
  </si>
  <si>
    <t xml:space="preserve">LENTE 20D MONOUSO </t>
  </si>
  <si>
    <t>20D Monouso</t>
  </si>
  <si>
    <t>K30-2420</t>
  </si>
  <si>
    <t>KATENA</t>
  </si>
  <si>
    <t>08416681K30X001A45</t>
  </si>
  <si>
    <t>LENTE 28D MONOUSO</t>
  </si>
  <si>
    <t>28D Monouso</t>
  </si>
  <si>
    <t>K30-2415</t>
  </si>
  <si>
    <t>LENTI DI PROVA CON CERCHIETTO IN PLASTICA PER ESAME VISUS - SFERICHE, CILINDRICHE, CONVESSE, CONCAVE IN VETRO TUTTE LE MISURE CON MENISCO</t>
  </si>
  <si>
    <t>Lente di prova con cerchietto in plastica, varie diottrie</t>
  </si>
  <si>
    <t>PN-P-78</t>
  </si>
  <si>
    <t>C.O.I.</t>
  </si>
  <si>
    <t>V030203</t>
  </si>
  <si>
    <t>N/D</t>
  </si>
  <si>
    <t>ND Si tratta di ricambi, quindi non necessitano di etichetta UDI</t>
  </si>
  <si>
    <t>LENTI DI PROVA CON CERCHIETTO IN METALLO PER ESAME VISUS - SFERICHE, CILINDRICHE, CONVESSE, CONCAVE PRISMATICHE IN VETRO TUTTE LE MISURE CON MENISCO</t>
  </si>
  <si>
    <t>Lente di prova con cerchietto in metallo, varie diottrie</t>
  </si>
  <si>
    <t>OCCHIALE ROSSO - VERDE PER COORDIMETRO DI HESS-WEISS POLIUSO RISTERILIZZABILE</t>
  </si>
  <si>
    <t>62.041.07</t>
  </si>
  <si>
    <t>ND Non registrati UDI al momento, fino a maggio 2025 non è obbligatorio</t>
  </si>
  <si>
    <t>OCCHIALE DI PROVA SUPER LEGGERO ULTRAMORBIDO TIPO BABY 1 E 2</t>
  </si>
  <si>
    <t>55.006.S</t>
  </si>
  <si>
    <t>Comoframe s.a.s</t>
  </si>
  <si>
    <t>Y210303</t>
  </si>
  <si>
    <t xml:space="preserve">OCCHIALE DI PROVA PER ADULTI CON NASALI DI PLASTICA ATRAUMATICI </t>
  </si>
  <si>
    <t>MONTATURA DI PROVA ULTRALEGGERA MSD</t>
  </si>
  <si>
    <t>78-UL</t>
  </si>
  <si>
    <t>MSD</t>
  </si>
  <si>
    <t xml:space="preserve">805253611OCCHIALIPROVAK8 </t>
  </si>
  <si>
    <t>SISTEMA DI VISUALIZZAZIONE DA LAMPADA A FESSURA CON OCCHIO SINTETICO PER TRAINING</t>
  </si>
  <si>
    <t>AUSILIO PER TRAINING Occhio di prova con quadri clinici + braccetto di sostegno</t>
  </si>
  <si>
    <t>OEMI-7 + OEMB-1</t>
  </si>
  <si>
    <t>V0605</t>
  </si>
  <si>
    <t xml:space="preserve">00630238087896       00630238069755    </t>
  </si>
  <si>
    <r>
      <t xml:space="preserve">LENTE DI VOLK da 30 D </t>
    </r>
    <r>
      <rPr>
        <b/>
        <sz val="10"/>
        <rFont val="Calibri"/>
        <family val="2"/>
      </rPr>
      <t>STERILIZZABILE IN AUTOCLAVE</t>
    </r>
  </si>
  <si>
    <r>
      <t xml:space="preserve">LENTE DI VOLK da 28 D </t>
    </r>
    <r>
      <rPr>
        <b/>
        <sz val="10"/>
        <rFont val="Calibri"/>
        <family val="2"/>
      </rPr>
      <t>STERILIZZABILE IN AUTOCLAVE</t>
    </r>
  </si>
  <si>
    <r>
      <t xml:space="preserve">LENTE DI VOLK da 20 D </t>
    </r>
    <r>
      <rPr>
        <b/>
        <sz val="10"/>
        <rFont val="Calibri"/>
        <family val="2"/>
      </rPr>
      <t>STERILIZZABILE IN AUTOCLAVE</t>
    </r>
  </si>
  <si>
    <r>
      <t xml:space="preserve">LENTE VOLK AVI MINIQUAD XL (112°/134°) </t>
    </r>
    <r>
      <rPr>
        <b/>
        <sz val="10"/>
        <rFont val="Calibri"/>
        <family val="2"/>
      </rPr>
      <t>STERILIZZABILE IN AUTOCLAVE</t>
    </r>
  </si>
  <si>
    <r>
      <t xml:space="preserve">LENTE DI VOLK 3 SPECCHI  </t>
    </r>
    <r>
      <rPr>
        <b/>
        <sz val="10"/>
        <rFont val="Calibri"/>
        <family val="2"/>
      </rPr>
      <t>STERILIZZABILE IN AUTOCLAVE</t>
    </r>
  </si>
  <si>
    <t>VALORE UNITARIO offerto</t>
  </si>
  <si>
    <t>CIG: B48DA98699</t>
  </si>
  <si>
    <t>Aggiudicatario: Lynx S.r.l.</t>
  </si>
  <si>
    <t>Lynx S.r.l.: percentuali di sconto su listini:</t>
  </si>
  <si>
    <t>listino Katena: 0%</t>
  </si>
  <si>
    <t>listino Ocular: 5%</t>
  </si>
  <si>
    <t>H-1053</t>
  </si>
  <si>
    <t>Blefarostato Lieberman, a valve aperte, regolabile a vite</t>
  </si>
  <si>
    <t>ALBERT HEISS</t>
  </si>
  <si>
    <t>DM0</t>
  </si>
  <si>
    <t>04250326800242</t>
  </si>
  <si>
    <t>Pinze anatomiche, rette, con manico piatto, morsi striati da 0.7mm, lunghezza 10cm</t>
  </si>
  <si>
    <t>H-3000</t>
  </si>
  <si>
    <t>04250326805599</t>
  </si>
  <si>
    <t>Micropinza retta per iride, 1x2 denti da 0,7mm, lunghezza 7cm</t>
  </si>
  <si>
    <t>H-3020</t>
  </si>
  <si>
    <t>04250326805650</t>
  </si>
  <si>
    <t>Pinza depilatoria Barraquer 10,5cm, leggermente angolata</t>
  </si>
  <si>
    <t>H-3430</t>
  </si>
  <si>
    <t>04250326807104</t>
  </si>
  <si>
    <t>Uncini per strabismo, delicati</t>
  </si>
  <si>
    <t>H-1900/1/2/3</t>
  </si>
  <si>
    <t>04250326802055
04250326802062
04250326802079</t>
  </si>
  <si>
    <t>Retrattore di Schepens a forchetta, leggermente angolato</t>
  </si>
  <si>
    <t>H-2110</t>
  </si>
  <si>
    <t>04250326803229</t>
  </si>
  <si>
    <t>Uncino per strabismo Jaeger</t>
  </si>
  <si>
    <t>H-1905</t>
  </si>
  <si>
    <t>04250326802109</t>
  </si>
  <si>
    <t>Uncino Green per strabismo, delicato, con tip angolata</t>
  </si>
  <si>
    <t>H-1912</t>
  </si>
  <si>
    <t>04250326802123</t>
  </si>
  <si>
    <t xml:space="preserve">Prodotti non offerti dal primo aggiudicatario e offerti dal secondo EMMECI4 SRL </t>
  </si>
  <si>
    <t>Totale Emeci4 S.r.l.</t>
  </si>
  <si>
    <t>Totale Albatros S.r.l.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</si>
</sst>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_-;\-* #,##0.00_-;_-* \-??_-;_-@_-"/>
    <numFmt numFmtId="165" formatCode="&quot;€&quot;\ #,##0.00"/>
    <numFmt numFmtId="166" formatCode="_-* #,##0_-;\-* #,##0_-;_-* \-??_-;_-@_-"/>
    <numFmt numFmtId="167" formatCode="#,##0.00\ _€"/>
    <numFmt numFmtId="168" formatCode="_-* #,##0.00\ _€_-;\-* #,##0.00\ _€_-;_-* &quot;-&quot;??\ _€_-;_-@_-"/>
    <numFmt numFmtId="169" formatCode="#,##0.00\ &quot;€&quot;"/>
  </numFmts>
  <fonts count="20" x14ac:knownFonts="1">
    <font>
      <sz val="11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1"/>
      <color indexed="8"/>
      <name val="Calibri"/>
      <family val="2"/>
      <charset val="1"/>
    </font>
    <font>
      <sz val="8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sz val="14"/>
      <color indexed="8"/>
      <name val="Arial"/>
      <family val="2"/>
      <charset val="1"/>
    </font>
    <font>
      <b/>
      <sz val="10"/>
      <name val="Arial"/>
      <family val="2"/>
      <charset val="1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8"/>
      <name val="Calibri"/>
      <family val="2"/>
    </font>
    <font>
      <b/>
      <sz val="11"/>
      <color indexed="8"/>
      <name val="Arial"/>
      <family val="2"/>
    </font>
    <font>
      <sz val="11"/>
      <color rgb="FF00000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22"/>
        <bgColor indexed="55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55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7">
    <xf numFmtId="0" fontId="0" fillId="0" borderId="0"/>
    <xf numFmtId="0" fontId="6" fillId="0" borderId="0"/>
    <xf numFmtId="164" fontId="1" fillId="0" borderId="0" applyFill="0" applyBorder="0" applyAlignment="0" applyProtection="0"/>
    <xf numFmtId="0" fontId="1" fillId="0" borderId="0"/>
    <xf numFmtId="0" fontId="1" fillId="0" borderId="0"/>
    <xf numFmtId="44" fontId="9" fillId="0" borderId="0" applyFont="0" applyFill="0" applyBorder="0" applyAlignment="0" applyProtection="0"/>
    <xf numFmtId="0" fontId="13" fillId="0" borderId="0"/>
  </cellStyleXfs>
  <cellXfs count="16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4" fillId="3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164" fontId="4" fillId="0" borderId="0" xfId="0" applyNumberFormat="1" applyFont="1"/>
    <xf numFmtId="0" fontId="2" fillId="4" borderId="1" xfId="0" applyFont="1" applyFill="1" applyBorder="1" applyAlignment="1">
      <alignment horizontal="center" vertical="center"/>
    </xf>
    <xf numFmtId="49" fontId="4" fillId="0" borderId="0" xfId="0" applyNumberFormat="1" applyFont="1"/>
    <xf numFmtId="49" fontId="2" fillId="0" borderId="0" xfId="0" applyNumberFormat="1" applyFont="1"/>
    <xf numFmtId="165" fontId="2" fillId="0" borderId="0" xfId="0" applyNumberFormat="1" applyFont="1"/>
    <xf numFmtId="0" fontId="2" fillId="0" borderId="0" xfId="0" applyFont="1" applyAlignment="1">
      <alignment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right"/>
    </xf>
    <xf numFmtId="165" fontId="4" fillId="0" borderId="0" xfId="0" applyNumberFormat="1" applyFont="1"/>
    <xf numFmtId="0" fontId="2" fillId="4" borderId="6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49" fontId="4" fillId="5" borderId="8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164" fontId="3" fillId="4" borderId="1" xfId="2" applyFont="1" applyFill="1" applyBorder="1" applyAlignment="1" applyProtection="1">
      <alignment horizontal="center" vertical="center" wrapText="1"/>
    </xf>
    <xf numFmtId="166" fontId="8" fillId="4" borderId="1" xfId="2" applyNumberFormat="1" applyFont="1" applyFill="1" applyBorder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165" fontId="2" fillId="4" borderId="7" xfId="0" applyNumberFormat="1" applyFont="1" applyFill="1" applyBorder="1" applyAlignment="1">
      <alignment horizontal="center" vertical="center"/>
    </xf>
    <xf numFmtId="0" fontId="2" fillId="4" borderId="6" xfId="0" applyFont="1" applyFill="1" applyBorder="1" applyAlignment="1">
      <alignment wrapText="1"/>
    </xf>
    <xf numFmtId="49" fontId="2" fillId="4" borderId="8" xfId="0" applyNumberFormat="1" applyFont="1" applyFill="1" applyBorder="1" applyAlignment="1">
      <alignment wrapText="1"/>
    </xf>
    <xf numFmtId="0" fontId="2" fillId="4" borderId="0" xfId="0" applyFont="1" applyFill="1"/>
    <xf numFmtId="0" fontId="3" fillId="4" borderId="1" xfId="0" applyFont="1" applyFill="1" applyBorder="1" applyAlignment="1">
      <alignment horizontal="center" vertical="center"/>
    </xf>
    <xf numFmtId="0" fontId="0" fillId="4" borderId="8" xfId="0" applyFill="1" applyBorder="1"/>
    <xf numFmtId="0" fontId="2" fillId="4" borderId="8" xfId="0" applyFont="1" applyFill="1" applyBorder="1"/>
    <xf numFmtId="0" fontId="3" fillId="4" borderId="1" xfId="4" applyFont="1" applyFill="1" applyBorder="1" applyAlignment="1">
      <alignment horizontal="left" vertical="center" wrapText="1"/>
    </xf>
    <xf numFmtId="0" fontId="3" fillId="4" borderId="1" xfId="4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wrapText="1"/>
    </xf>
    <xf numFmtId="49" fontId="2" fillId="6" borderId="8" xfId="0" applyNumberFormat="1" applyFont="1" applyFill="1" applyBorder="1" applyAlignment="1">
      <alignment wrapText="1"/>
    </xf>
    <xf numFmtId="0" fontId="2" fillId="6" borderId="0" xfId="0" applyFont="1" applyFill="1"/>
    <xf numFmtId="0" fontId="2" fillId="4" borderId="6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 wrapText="1"/>
    </xf>
    <xf numFmtId="0" fontId="3" fillId="6" borderId="1" xfId="3" applyFont="1" applyFill="1" applyBorder="1" applyAlignment="1">
      <alignment horizontal="left" vertical="center" wrapText="1"/>
    </xf>
    <xf numFmtId="0" fontId="3" fillId="6" borderId="1" xfId="3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3" applyFont="1" applyFill="1" applyBorder="1" applyAlignment="1">
      <alignment horizontal="left" vertical="center" wrapText="1"/>
    </xf>
    <xf numFmtId="0" fontId="3" fillId="4" borderId="1" xfId="3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167" fontId="2" fillId="4" borderId="6" xfId="0" applyNumberFormat="1" applyFont="1" applyFill="1" applyBorder="1" applyAlignment="1">
      <alignment wrapText="1"/>
    </xf>
    <xf numFmtId="167" fontId="2" fillId="6" borderId="6" xfId="0" applyNumberFormat="1" applyFont="1" applyFill="1" applyBorder="1" applyAlignment="1">
      <alignment wrapText="1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4" borderId="5" xfId="0" applyFill="1" applyBorder="1" applyAlignment="1">
      <alignment vertical="center" wrapText="1"/>
    </xf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0" fillId="4" borderId="0" xfId="0" applyFill="1"/>
    <xf numFmtId="0" fontId="2" fillId="4" borderId="0" xfId="0" applyFont="1" applyFill="1" applyAlignment="1">
      <alignment wrapText="1"/>
    </xf>
    <xf numFmtId="0" fontId="2" fillId="4" borderId="1" xfId="0" applyFont="1" applyFill="1" applyBorder="1" applyAlignment="1">
      <alignment horizontal="left" vertical="center"/>
    </xf>
    <xf numFmtId="0" fontId="3" fillId="4" borderId="1" xfId="3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wrapText="1"/>
    </xf>
    <xf numFmtId="49" fontId="3" fillId="4" borderId="8" xfId="0" applyNumberFormat="1" applyFont="1" applyFill="1" applyBorder="1" applyAlignment="1">
      <alignment wrapText="1"/>
    </xf>
    <xf numFmtId="167" fontId="3" fillId="4" borderId="6" xfId="0" applyNumberFormat="1" applyFont="1" applyFill="1" applyBorder="1" applyAlignment="1">
      <alignment wrapText="1"/>
    </xf>
    <xf numFmtId="0" fontId="3" fillId="4" borderId="0" xfId="0" applyFont="1" applyFill="1"/>
    <xf numFmtId="0" fontId="4" fillId="4" borderId="1" xfId="1" applyFont="1" applyFill="1" applyBorder="1" applyAlignment="1">
      <alignment horizontal="left" vertical="center"/>
    </xf>
    <xf numFmtId="166" fontId="8" fillId="4" borderId="1" xfId="2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9" fontId="2" fillId="0" borderId="0" xfId="0" applyNumberFormat="1" applyFont="1" applyAlignment="1">
      <alignment horizontal="center"/>
    </xf>
    <xf numFmtId="168" fontId="0" fillId="0" borderId="0" xfId="0" applyNumberFormat="1" applyAlignment="1">
      <alignment vertical="center"/>
    </xf>
    <xf numFmtId="168" fontId="10" fillId="0" borderId="0" xfId="0" applyNumberFormat="1" applyFont="1" applyAlignment="1">
      <alignment vertical="center"/>
    </xf>
    <xf numFmtId="4" fontId="2" fillId="0" borderId="8" xfId="0" applyNumberFormat="1" applyFont="1" applyBorder="1"/>
    <xf numFmtId="169" fontId="2" fillId="0" borderId="8" xfId="0" applyNumberFormat="1" applyFont="1" applyBorder="1"/>
    <xf numFmtId="0" fontId="12" fillId="2" borderId="4" xfId="1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15" fillId="7" borderId="2" xfId="0" applyFont="1" applyFill="1" applyBorder="1" applyAlignment="1">
      <alignment horizontal="left" vertical="center" wrapText="1"/>
    </xf>
    <xf numFmtId="0" fontId="14" fillId="7" borderId="2" xfId="0" applyFont="1" applyFill="1" applyBorder="1" applyAlignment="1">
      <alignment horizontal="center" vertical="center" wrapText="1"/>
    </xf>
    <xf numFmtId="0" fontId="14" fillId="7" borderId="2" xfId="0" applyFont="1" applyFill="1" applyBorder="1" applyAlignment="1">
      <alignment wrapText="1"/>
    </xf>
    <xf numFmtId="0" fontId="14" fillId="0" borderId="8" xfId="6" applyFont="1" applyBorder="1" applyAlignment="1">
      <alignment horizontal="center" wrapText="1"/>
    </xf>
    <xf numFmtId="0" fontId="15" fillId="7" borderId="8" xfId="0" applyFont="1" applyFill="1" applyBorder="1" applyAlignment="1">
      <alignment horizontal="left" vertical="center" wrapText="1"/>
    </xf>
    <xf numFmtId="0" fontId="14" fillId="7" borderId="8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left" vertical="center" wrapText="1"/>
    </xf>
    <xf numFmtId="0" fontId="14" fillId="7" borderId="8" xfId="0" applyFont="1" applyFill="1" applyBorder="1" applyAlignment="1">
      <alignment wrapText="1"/>
    </xf>
    <xf numFmtId="0" fontId="14" fillId="0" borderId="12" xfId="6" applyFont="1" applyBorder="1" applyAlignment="1">
      <alignment horizontal="center" wrapText="1"/>
    </xf>
    <xf numFmtId="0" fontId="14" fillId="0" borderId="8" xfId="0" applyFont="1" applyBorder="1" applyAlignment="1">
      <alignment wrapText="1"/>
    </xf>
    <xf numFmtId="0" fontId="14" fillId="7" borderId="8" xfId="0" applyFont="1" applyFill="1" applyBorder="1" applyAlignment="1">
      <alignment horizontal="center" wrapText="1"/>
    </xf>
    <xf numFmtId="0" fontId="13" fillId="0" borderId="0" xfId="0" applyFont="1" applyAlignment="1">
      <alignment wrapText="1"/>
    </xf>
    <xf numFmtId="0" fontId="14" fillId="0" borderId="0" xfId="0" applyFont="1" applyAlignment="1">
      <alignment horizontal="center"/>
    </xf>
    <xf numFmtId="0" fontId="14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vertical="center" wrapText="1"/>
    </xf>
    <xf numFmtId="49" fontId="14" fillId="0" borderId="8" xfId="6" applyNumberFormat="1" applyFont="1" applyBorder="1" applyAlignment="1">
      <alignment horizontal="center" wrapText="1"/>
    </xf>
    <xf numFmtId="0" fontId="14" fillId="0" borderId="0" xfId="0" applyFont="1" applyAlignment="1">
      <alignment horizontal="left"/>
    </xf>
    <xf numFmtId="44" fontId="15" fillId="0" borderId="0" xfId="5" applyFont="1" applyFill="1" applyBorder="1" applyAlignment="1" applyProtection="1">
      <alignment horizontal="center"/>
    </xf>
    <xf numFmtId="0" fontId="14" fillId="0" borderId="0" xfId="0" applyFont="1"/>
    <xf numFmtId="0" fontId="14" fillId="0" borderId="0" xfId="6" applyFont="1" applyAlignment="1">
      <alignment horizontal="center" wrapText="1"/>
    </xf>
    <xf numFmtId="164" fontId="17" fillId="0" borderId="0" xfId="0" applyNumberFormat="1" applyFont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166" fontId="1" fillId="0" borderId="8" xfId="2" applyNumberFormat="1" applyFill="1" applyBorder="1" applyAlignment="1" applyProtection="1">
      <alignment vertical="center" wrapText="1"/>
    </xf>
    <xf numFmtId="164" fontId="1" fillId="7" borderId="2" xfId="2" applyFill="1" applyBorder="1" applyAlignment="1" applyProtection="1">
      <alignment vertical="center" wrapText="1"/>
    </xf>
    <xf numFmtId="0" fontId="14" fillId="7" borderId="2" xfId="0" applyFont="1" applyFill="1" applyBorder="1" applyAlignment="1">
      <alignment horizontal="center" wrapText="1"/>
    </xf>
    <xf numFmtId="169" fontId="14" fillId="7" borderId="2" xfId="0" applyNumberFormat="1" applyFont="1" applyFill="1" applyBorder="1" applyAlignment="1">
      <alignment wrapText="1"/>
    </xf>
    <xf numFmtId="164" fontId="1" fillId="7" borderId="8" xfId="2" applyFill="1" applyBorder="1" applyAlignment="1" applyProtection="1">
      <alignment vertical="center" wrapText="1"/>
    </xf>
    <xf numFmtId="169" fontId="14" fillId="7" borderId="8" xfId="0" applyNumberFormat="1" applyFont="1" applyFill="1" applyBorder="1" applyAlignment="1">
      <alignment wrapText="1"/>
    </xf>
    <xf numFmtId="0" fontId="14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wrapText="1"/>
    </xf>
    <xf numFmtId="169" fontId="14" fillId="0" borderId="8" xfId="0" applyNumberFormat="1" applyFont="1" applyBorder="1" applyAlignment="1">
      <alignment wrapText="1"/>
    </xf>
    <xf numFmtId="0" fontId="13" fillId="0" borderId="8" xfId="1" applyFont="1" applyBorder="1" applyAlignment="1">
      <alignment vertical="center" wrapText="1"/>
    </xf>
    <xf numFmtId="0" fontId="13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169" fontId="14" fillId="0" borderId="9" xfId="0" applyNumberFormat="1" applyFont="1" applyBorder="1" applyAlignment="1">
      <alignment wrapText="1"/>
    </xf>
    <xf numFmtId="44" fontId="16" fillId="0" borderId="0" xfId="5" applyFont="1" applyFill="1" applyBorder="1" applyAlignment="1" applyProtection="1">
      <alignment horizontal="center"/>
    </xf>
    <xf numFmtId="0" fontId="17" fillId="0" borderId="0" xfId="0" applyFont="1"/>
    <xf numFmtId="0" fontId="18" fillId="0" borderId="0" xfId="0" applyFont="1"/>
    <xf numFmtId="168" fontId="0" fillId="0" borderId="8" xfId="0" applyNumberFormat="1" applyBorder="1"/>
    <xf numFmtId="0" fontId="2" fillId="0" borderId="8" xfId="0" applyFont="1" applyBorder="1" applyAlignment="1">
      <alignment horizontal="center"/>
    </xf>
    <xf numFmtId="0" fontId="3" fillId="0" borderId="8" xfId="0" applyFont="1" applyBorder="1" applyAlignment="1">
      <alignment horizontal="left" vertical="top"/>
    </xf>
    <xf numFmtId="165" fontId="2" fillId="0" borderId="2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top" wrapText="1"/>
    </xf>
    <xf numFmtId="0" fontId="3" fillId="4" borderId="8" xfId="0" applyFont="1" applyFill="1" applyBorder="1" applyAlignment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49" fontId="2" fillId="0" borderId="8" xfId="0" applyNumberFormat="1" applyFont="1" applyBorder="1" applyAlignment="1">
      <alignment horizontal="left" vertical="top" wrapText="1"/>
    </xf>
    <xf numFmtId="165" fontId="2" fillId="4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Border="1" applyAlignment="1">
      <alignment horizontal="left" vertical="top"/>
    </xf>
    <xf numFmtId="0" fontId="2" fillId="7" borderId="8" xfId="0" applyFont="1" applyFill="1" applyBorder="1" applyAlignment="1">
      <alignment horizontal="left" vertical="top" wrapText="1"/>
    </xf>
    <xf numFmtId="0" fontId="19" fillId="0" borderId="13" xfId="0" applyFont="1" applyBorder="1" applyAlignment="1">
      <alignment horizontal="left" vertical="top" wrapText="1"/>
    </xf>
    <xf numFmtId="49" fontId="2" fillId="0" borderId="14" xfId="0" applyNumberFormat="1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7" borderId="14" xfId="0" applyFont="1" applyFill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/>
    </xf>
    <xf numFmtId="0" fontId="19" fillId="0" borderId="14" xfId="0" applyFont="1" applyBorder="1" applyAlignment="1">
      <alignment horizontal="left" vertical="top" wrapText="1"/>
    </xf>
    <xf numFmtId="49" fontId="2" fillId="0" borderId="15" xfId="0" applyNumberFormat="1" applyFont="1" applyBorder="1" applyAlignment="1">
      <alignment horizontal="left" vertical="top"/>
    </xf>
    <xf numFmtId="167" fontId="2" fillId="6" borderId="14" xfId="0" applyNumberFormat="1" applyFont="1" applyFill="1" applyBorder="1" applyAlignment="1">
      <alignment wrapText="1"/>
    </xf>
    <xf numFmtId="0" fontId="2" fillId="0" borderId="14" xfId="0" applyFont="1" applyBorder="1" applyAlignment="1">
      <alignment horizontal="center" vertical="center"/>
    </xf>
    <xf numFmtId="0" fontId="3" fillId="7" borderId="14" xfId="0" applyFont="1" applyFill="1" applyBorder="1" applyAlignment="1">
      <alignment horizontal="left" vertical="top" wrapText="1"/>
    </xf>
    <xf numFmtId="0" fontId="2" fillId="7" borderId="14" xfId="0" applyFont="1" applyFill="1" applyBorder="1" applyAlignment="1">
      <alignment horizontal="center" vertical="center"/>
    </xf>
    <xf numFmtId="166" fontId="1" fillId="0" borderId="14" xfId="2" applyNumberFormat="1" applyFill="1" applyBorder="1" applyAlignment="1">
      <alignment horizontal="center" vertical="center"/>
    </xf>
    <xf numFmtId="49" fontId="2" fillId="0" borderId="14" xfId="0" applyNumberFormat="1" applyFont="1" applyBorder="1" applyAlignment="1">
      <alignment horizontal="left" vertical="top"/>
    </xf>
    <xf numFmtId="0" fontId="2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left" vertical="center" wrapText="1"/>
    </xf>
    <xf numFmtId="167" fontId="2" fillId="6" borderId="0" xfId="0" applyNumberFormat="1" applyFont="1" applyFill="1" applyAlignment="1">
      <alignment wrapText="1"/>
    </xf>
    <xf numFmtId="166" fontId="8" fillId="4" borderId="0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7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4" fillId="4" borderId="0" xfId="0" applyFont="1" applyFill="1" applyAlignment="1">
      <alignment horizontal="center" vertical="center"/>
    </xf>
    <xf numFmtId="165" fontId="4" fillId="4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left" vertical="center"/>
    </xf>
    <xf numFmtId="169" fontId="2" fillId="0" borderId="0" xfId="0" applyNumberFormat="1" applyFont="1" applyBorder="1"/>
  </cellXfs>
  <cellStyles count="7">
    <cellStyle name="Excel Built-in Normal" xfId="1" xr:uid="{00000000-0005-0000-0000-000000000000}"/>
    <cellStyle name="Migliaia" xfId="2" builtinId="3"/>
    <cellStyle name="Normal_Sheet2" xfId="6" xr:uid="{36AC2438-0ED6-4C32-8D82-51F27EB0E1F5}"/>
    <cellStyle name="Normale" xfId="0" builtinId="0"/>
    <cellStyle name="Normale 2" xfId="3" xr:uid="{00000000-0005-0000-0000-000003000000}"/>
    <cellStyle name="Normale 3" xfId="4" xr:uid="{00000000-0005-0000-0000-000004000000}"/>
    <cellStyle name="Valuta" xfId="5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2B2B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5"/>
  <sheetViews>
    <sheetView tabSelected="1" topLeftCell="D1" zoomScale="80" zoomScaleNormal="80" zoomScaleSheetLayoutView="121" workbookViewId="0">
      <pane ySplit="1" topLeftCell="A187" activePane="bottomLeft" state="frozen"/>
      <selection activeCell="E1" sqref="E1"/>
      <selection pane="bottomLeft" activeCell="N193" sqref="N193"/>
    </sheetView>
  </sheetViews>
  <sheetFormatPr defaultColWidth="10.5" defaultRowHeight="14.4" x14ac:dyDescent="0.3"/>
  <cols>
    <col min="1" max="1" width="10.5" style="1"/>
    <col min="2" max="2" width="65" style="2" customWidth="1"/>
    <col min="3" max="3" width="18.69921875" style="2" customWidth="1"/>
    <col min="4" max="4" width="13.19921875" style="1" customWidth="1"/>
    <col min="5" max="5" width="14.3984375" style="1" customWidth="1"/>
    <col min="6" max="6" width="18.59765625" style="12" customWidth="1"/>
    <col min="7" max="7" width="15.69921875" style="12" customWidth="1"/>
    <col min="8" max="8" width="18.8984375" style="12" customWidth="1"/>
    <col min="9" max="9" width="16.69921875" style="3" customWidth="1"/>
    <col min="10" max="10" width="17.69921875" style="3" customWidth="1"/>
    <col min="11" max="11" width="17.59765625" style="3" customWidth="1"/>
    <col min="12" max="12" width="16.69921875" style="3" customWidth="1"/>
    <col min="13" max="13" width="27.8984375" style="3" customWidth="1"/>
    <col min="14" max="14" width="20.09765625" style="3" customWidth="1"/>
    <col min="15" max="15" width="10.3984375" style="21" customWidth="1"/>
    <col min="16" max="16" width="87.8984375" style="14" customWidth="1"/>
    <col min="17" max="17" width="44.3984375" style="21" customWidth="1"/>
    <col min="18" max="18" width="14" style="14" customWidth="1"/>
    <col min="19" max="19" width="15.19921875" style="14" customWidth="1"/>
    <col min="20" max="20" width="16.09765625" style="14" customWidth="1"/>
    <col min="21" max="21" width="16.59765625" style="23" customWidth="1"/>
    <col min="22" max="22" width="19" style="1" customWidth="1"/>
    <col min="23" max="16384" width="10.5" style="3"/>
  </cols>
  <sheetData>
    <row r="1" spans="1:22" s="4" customFormat="1" ht="81.75" customHeight="1" thickBot="1" x14ac:dyDescent="0.3">
      <c r="A1" s="6" t="s">
        <v>0</v>
      </c>
      <c r="B1" s="7" t="s">
        <v>1</v>
      </c>
      <c r="C1" s="7" t="s">
        <v>932</v>
      </c>
      <c r="D1" s="8" t="s">
        <v>164</v>
      </c>
      <c r="E1" s="8" t="s">
        <v>335</v>
      </c>
      <c r="F1" s="8" t="s">
        <v>331</v>
      </c>
      <c r="G1" s="5" t="s">
        <v>340</v>
      </c>
      <c r="H1" s="7" t="s">
        <v>338</v>
      </c>
      <c r="I1" s="8" t="s">
        <v>305</v>
      </c>
      <c r="J1" s="8" t="s">
        <v>336</v>
      </c>
      <c r="K1" s="8" t="s">
        <v>334</v>
      </c>
      <c r="L1" s="8" t="s">
        <v>337</v>
      </c>
      <c r="M1" s="8" t="s">
        <v>339</v>
      </c>
      <c r="N1" s="8" t="s">
        <v>931</v>
      </c>
      <c r="O1" s="15" t="s">
        <v>348</v>
      </c>
      <c r="P1" s="15" t="s">
        <v>347</v>
      </c>
      <c r="Q1" s="15" t="s">
        <v>341</v>
      </c>
      <c r="R1" s="15" t="s">
        <v>342</v>
      </c>
      <c r="S1" s="15" t="s">
        <v>343</v>
      </c>
      <c r="T1" s="15" t="s">
        <v>344</v>
      </c>
      <c r="U1" s="22" t="s">
        <v>346</v>
      </c>
      <c r="V1" s="16" t="s">
        <v>345</v>
      </c>
    </row>
    <row r="2" spans="1:22" s="31" customFormat="1" ht="28.8" x14ac:dyDescent="0.3">
      <c r="A2" s="58">
        <v>1</v>
      </c>
      <c r="B2" s="59" t="s">
        <v>2</v>
      </c>
      <c r="C2" s="51">
        <v>13.395</v>
      </c>
      <c r="D2" s="58">
        <v>765</v>
      </c>
      <c r="E2" s="58">
        <v>40</v>
      </c>
      <c r="F2" s="58">
        <v>94</v>
      </c>
      <c r="G2" s="26">
        <v>4500</v>
      </c>
      <c r="H2" s="58">
        <v>800</v>
      </c>
      <c r="I2" s="27">
        <f>D2*C2</f>
        <v>10247.174999999999</v>
      </c>
      <c r="J2" s="27">
        <f>E2*C2</f>
        <v>535.79999999999995</v>
      </c>
      <c r="K2" s="27">
        <f>F2*C2</f>
        <v>1259.1299999999999</v>
      </c>
      <c r="L2" s="27">
        <f>G2*C2</f>
        <v>60277.5</v>
      </c>
      <c r="M2" s="27">
        <f>H2*C2</f>
        <v>10716</v>
      </c>
      <c r="N2" s="28">
        <f t="shared" ref="N2:N33" si="0">SUM(I2:M2)</f>
        <v>83035.604999999996</v>
      </c>
      <c r="O2" s="20">
        <v>1</v>
      </c>
      <c r="P2" s="61" t="s">
        <v>351</v>
      </c>
      <c r="Q2" s="60" t="s">
        <v>3</v>
      </c>
      <c r="R2" s="29" t="s">
        <v>349</v>
      </c>
      <c r="S2" s="61" t="s">
        <v>353</v>
      </c>
      <c r="T2" s="31" t="s">
        <v>352</v>
      </c>
      <c r="U2" s="30" t="s">
        <v>626</v>
      </c>
      <c r="V2" s="42">
        <v>22</v>
      </c>
    </row>
    <row r="3" spans="1:22" s="31" customFormat="1" ht="43.2" x14ac:dyDescent="0.3">
      <c r="A3" s="10">
        <f>A2+1</f>
        <v>2</v>
      </c>
      <c r="B3" s="24" t="s">
        <v>4</v>
      </c>
      <c r="C3" s="51">
        <v>23.465</v>
      </c>
      <c r="D3" s="10">
        <v>375</v>
      </c>
      <c r="E3" s="10">
        <v>40</v>
      </c>
      <c r="F3" s="10">
        <v>1</v>
      </c>
      <c r="G3" s="26">
        <v>180</v>
      </c>
      <c r="H3" s="10"/>
      <c r="I3" s="27">
        <f t="shared" ref="I3:I62" si="1">D3*C3</f>
        <v>8799.375</v>
      </c>
      <c r="J3" s="27">
        <f t="shared" ref="J3:J62" si="2">E3*C3</f>
        <v>938.6</v>
      </c>
      <c r="K3" s="27">
        <f t="shared" ref="K3:K62" si="3">F3*C3</f>
        <v>23.465</v>
      </c>
      <c r="L3" s="27">
        <f t="shared" ref="L3:L62" si="4">G3*C3</f>
        <v>4223.7</v>
      </c>
      <c r="M3" s="27">
        <f t="shared" ref="M3:M62" si="5">H3*C3</f>
        <v>0</v>
      </c>
      <c r="N3" s="28">
        <f t="shared" si="0"/>
        <v>13985.14</v>
      </c>
      <c r="O3" s="20">
        <v>1</v>
      </c>
      <c r="P3" s="33" t="s">
        <v>354</v>
      </c>
      <c r="Q3" s="47" t="s">
        <v>5</v>
      </c>
      <c r="R3" s="29" t="s">
        <v>349</v>
      </c>
      <c r="S3" s="29" t="s">
        <v>353</v>
      </c>
      <c r="T3" s="62" t="s">
        <v>355</v>
      </c>
      <c r="U3" s="30" t="s">
        <v>627</v>
      </c>
      <c r="V3" s="42">
        <v>22</v>
      </c>
    </row>
    <row r="4" spans="1:22" s="31" customFormat="1" ht="87" customHeight="1" x14ac:dyDescent="0.3">
      <c r="A4" s="10">
        <f t="shared" ref="A4:A61" si="6">A3+1</f>
        <v>3</v>
      </c>
      <c r="B4" s="24" t="s">
        <v>6</v>
      </c>
      <c r="C4" s="51">
        <v>18.72</v>
      </c>
      <c r="D4" s="10">
        <v>10</v>
      </c>
      <c r="E4" s="10"/>
      <c r="F4" s="10">
        <v>1</v>
      </c>
      <c r="G4" s="26">
        <v>5</v>
      </c>
      <c r="H4" s="10">
        <v>6</v>
      </c>
      <c r="I4" s="27">
        <f t="shared" si="1"/>
        <v>187.2</v>
      </c>
      <c r="J4" s="27">
        <f t="shared" si="2"/>
        <v>0</v>
      </c>
      <c r="K4" s="27">
        <f t="shared" si="3"/>
        <v>18.72</v>
      </c>
      <c r="L4" s="27">
        <f t="shared" si="4"/>
        <v>93.6</v>
      </c>
      <c r="M4" s="27">
        <f t="shared" si="5"/>
        <v>112.32</v>
      </c>
      <c r="N4" s="28">
        <f t="shared" si="0"/>
        <v>411.84</v>
      </c>
      <c r="O4" s="20">
        <v>1</v>
      </c>
      <c r="P4" s="29" t="s">
        <v>905</v>
      </c>
      <c r="Q4" s="47" t="s">
        <v>904</v>
      </c>
      <c r="R4" s="29" t="s">
        <v>349</v>
      </c>
      <c r="S4" s="29" t="s">
        <v>353</v>
      </c>
      <c r="T4" s="29" t="s">
        <v>906</v>
      </c>
      <c r="U4" s="30" t="s">
        <v>903</v>
      </c>
      <c r="V4" s="42">
        <v>22</v>
      </c>
    </row>
    <row r="5" spans="1:22" s="31" customFormat="1" ht="43.2" x14ac:dyDescent="0.3">
      <c r="A5" s="10">
        <f t="shared" si="6"/>
        <v>4</v>
      </c>
      <c r="B5" s="24" t="s">
        <v>7</v>
      </c>
      <c r="C5" s="51">
        <v>19.57</v>
      </c>
      <c r="D5" s="10">
        <v>80</v>
      </c>
      <c r="E5" s="10"/>
      <c r="F5" s="10">
        <v>1</v>
      </c>
      <c r="G5" s="26">
        <v>4000</v>
      </c>
      <c r="H5" s="10">
        <v>10</v>
      </c>
      <c r="I5" s="27">
        <f t="shared" si="1"/>
        <v>1565.6</v>
      </c>
      <c r="J5" s="27">
        <f t="shared" si="2"/>
        <v>0</v>
      </c>
      <c r="K5" s="27">
        <f t="shared" si="3"/>
        <v>19.57</v>
      </c>
      <c r="L5" s="27">
        <f t="shared" si="4"/>
        <v>78280</v>
      </c>
      <c r="M5" s="27">
        <f t="shared" si="5"/>
        <v>195.7</v>
      </c>
      <c r="N5" s="28">
        <f t="shared" si="0"/>
        <v>80060.87</v>
      </c>
      <c r="O5" s="20">
        <v>1</v>
      </c>
      <c r="P5" s="29" t="s">
        <v>356</v>
      </c>
      <c r="Q5" s="47" t="s">
        <v>8</v>
      </c>
      <c r="R5" s="29" t="s">
        <v>349</v>
      </c>
      <c r="S5" s="29" t="s">
        <v>353</v>
      </c>
      <c r="T5" s="29" t="s">
        <v>629</v>
      </c>
      <c r="U5" s="30" t="s">
        <v>628</v>
      </c>
      <c r="V5" s="42">
        <v>22</v>
      </c>
    </row>
    <row r="6" spans="1:22" s="31" customFormat="1" x14ac:dyDescent="0.3">
      <c r="A6" s="10">
        <f t="shared" si="6"/>
        <v>5</v>
      </c>
      <c r="B6" s="24" t="s">
        <v>316</v>
      </c>
      <c r="C6" s="51">
        <v>70.3</v>
      </c>
      <c r="D6" s="10">
        <v>60</v>
      </c>
      <c r="E6" s="10"/>
      <c r="F6" s="10">
        <v>1</v>
      </c>
      <c r="G6" s="26">
        <v>30</v>
      </c>
      <c r="H6" s="10"/>
      <c r="I6" s="27">
        <f t="shared" si="1"/>
        <v>4218</v>
      </c>
      <c r="J6" s="27">
        <f t="shared" si="2"/>
        <v>0</v>
      </c>
      <c r="K6" s="27">
        <f t="shared" si="3"/>
        <v>70.3</v>
      </c>
      <c r="L6" s="27">
        <f t="shared" si="4"/>
        <v>2109</v>
      </c>
      <c r="M6" s="27">
        <f t="shared" si="5"/>
        <v>0</v>
      </c>
      <c r="N6" s="28">
        <f t="shared" si="0"/>
        <v>6397.3</v>
      </c>
      <c r="O6" s="20">
        <v>1</v>
      </c>
      <c r="P6" s="29" t="s">
        <v>357</v>
      </c>
      <c r="Q6" s="47" t="s">
        <v>315</v>
      </c>
      <c r="R6" s="29" t="s">
        <v>349</v>
      </c>
      <c r="S6" s="29" t="s">
        <v>353</v>
      </c>
      <c r="T6" s="29" t="s">
        <v>358</v>
      </c>
      <c r="U6" s="30" t="s">
        <v>630</v>
      </c>
      <c r="V6" s="42">
        <v>22</v>
      </c>
    </row>
    <row r="7" spans="1:22" s="31" customFormat="1" x14ac:dyDescent="0.3">
      <c r="A7" s="10">
        <f t="shared" si="6"/>
        <v>6</v>
      </c>
      <c r="B7" s="63" t="s">
        <v>317</v>
      </c>
      <c r="C7" s="51">
        <v>71.25</v>
      </c>
      <c r="D7" s="10">
        <v>40</v>
      </c>
      <c r="E7" s="10"/>
      <c r="F7" s="10">
        <v>1</v>
      </c>
      <c r="G7" s="26">
        <v>20</v>
      </c>
      <c r="H7" s="10"/>
      <c r="I7" s="27">
        <f t="shared" si="1"/>
        <v>2850</v>
      </c>
      <c r="J7" s="27">
        <f t="shared" si="2"/>
        <v>0</v>
      </c>
      <c r="K7" s="27">
        <f t="shared" si="3"/>
        <v>71.25</v>
      </c>
      <c r="L7" s="27">
        <f t="shared" si="4"/>
        <v>1425</v>
      </c>
      <c r="M7" s="27">
        <f t="shared" si="5"/>
        <v>0</v>
      </c>
      <c r="N7" s="28">
        <f t="shared" si="0"/>
        <v>4346.25</v>
      </c>
      <c r="O7" s="20">
        <v>1</v>
      </c>
      <c r="P7" s="29" t="s">
        <v>359</v>
      </c>
      <c r="Q7" s="10" t="s">
        <v>769</v>
      </c>
      <c r="R7" s="29" t="s">
        <v>349</v>
      </c>
      <c r="S7" s="29" t="s">
        <v>353</v>
      </c>
      <c r="T7" s="29" t="s">
        <v>360</v>
      </c>
      <c r="U7" s="30" t="s">
        <v>631</v>
      </c>
      <c r="V7" s="42">
        <v>22</v>
      </c>
    </row>
    <row r="8" spans="1:22" s="31" customFormat="1" x14ac:dyDescent="0.3">
      <c r="A8" s="10">
        <f t="shared" si="6"/>
        <v>7</v>
      </c>
      <c r="B8" s="63" t="s">
        <v>243</v>
      </c>
      <c r="C8" s="51">
        <v>16.815000000000001</v>
      </c>
      <c r="D8" s="10">
        <v>300</v>
      </c>
      <c r="E8" s="10"/>
      <c r="F8" s="10">
        <v>300</v>
      </c>
      <c r="G8" s="26">
        <v>150</v>
      </c>
      <c r="H8" s="10"/>
      <c r="I8" s="27">
        <f t="shared" si="1"/>
        <v>5044.5</v>
      </c>
      <c r="J8" s="27">
        <f t="shared" si="2"/>
        <v>0</v>
      </c>
      <c r="K8" s="27">
        <f t="shared" si="3"/>
        <v>5044.5</v>
      </c>
      <c r="L8" s="27">
        <f t="shared" si="4"/>
        <v>2522.25</v>
      </c>
      <c r="M8" s="27">
        <f t="shared" si="5"/>
        <v>0</v>
      </c>
      <c r="N8" s="28">
        <f t="shared" si="0"/>
        <v>12611.25</v>
      </c>
      <c r="O8" s="20">
        <v>10</v>
      </c>
      <c r="P8" s="29" t="s">
        <v>361</v>
      </c>
      <c r="Q8" s="10" t="s">
        <v>244</v>
      </c>
      <c r="R8" s="29" t="s">
        <v>349</v>
      </c>
      <c r="S8" s="29" t="s">
        <v>363</v>
      </c>
      <c r="T8" s="29" t="s">
        <v>362</v>
      </c>
      <c r="U8" s="30" t="s">
        <v>632</v>
      </c>
      <c r="V8" s="42">
        <v>22</v>
      </c>
    </row>
    <row r="9" spans="1:22" s="31" customFormat="1" x14ac:dyDescent="0.3">
      <c r="A9" s="10">
        <f t="shared" si="6"/>
        <v>8</v>
      </c>
      <c r="B9" s="63" t="s">
        <v>245</v>
      </c>
      <c r="C9" s="51">
        <v>21.47</v>
      </c>
      <c r="D9" s="10">
        <v>20</v>
      </c>
      <c r="E9" s="10"/>
      <c r="F9" s="10">
        <v>24</v>
      </c>
      <c r="G9" s="26">
        <v>10</v>
      </c>
      <c r="H9" s="10"/>
      <c r="I9" s="27">
        <f t="shared" si="1"/>
        <v>429.4</v>
      </c>
      <c r="J9" s="27">
        <f t="shared" si="2"/>
        <v>0</v>
      </c>
      <c r="K9" s="27">
        <f t="shared" si="3"/>
        <v>515.28</v>
      </c>
      <c r="L9" s="27">
        <f t="shared" si="4"/>
        <v>214.7</v>
      </c>
      <c r="M9" s="27">
        <f t="shared" si="5"/>
        <v>0</v>
      </c>
      <c r="N9" s="28">
        <f t="shared" si="0"/>
        <v>1159.3799999999999</v>
      </c>
      <c r="O9" s="20">
        <v>1</v>
      </c>
      <c r="P9" s="29" t="s">
        <v>364</v>
      </c>
      <c r="Q9" s="10" t="s">
        <v>311</v>
      </c>
      <c r="R9" s="29" t="s">
        <v>349</v>
      </c>
      <c r="S9" s="29" t="s">
        <v>353</v>
      </c>
      <c r="T9" s="29" t="s">
        <v>365</v>
      </c>
      <c r="U9" s="30" t="s">
        <v>633</v>
      </c>
      <c r="V9" s="42">
        <v>22</v>
      </c>
    </row>
    <row r="10" spans="1:22" s="31" customFormat="1" x14ac:dyDescent="0.3">
      <c r="A10" s="10">
        <f t="shared" si="6"/>
        <v>9</v>
      </c>
      <c r="B10" s="63" t="s">
        <v>246</v>
      </c>
      <c r="C10" s="51">
        <v>86.734999999999999</v>
      </c>
      <c r="D10" s="10">
        <v>10</v>
      </c>
      <c r="E10" s="10"/>
      <c r="F10" s="10">
        <v>1</v>
      </c>
      <c r="G10" s="26">
        <v>5</v>
      </c>
      <c r="H10" s="10"/>
      <c r="I10" s="27">
        <f t="shared" si="1"/>
        <v>867.35</v>
      </c>
      <c r="J10" s="27">
        <f t="shared" si="2"/>
        <v>0</v>
      </c>
      <c r="K10" s="27">
        <f t="shared" si="3"/>
        <v>86.734999999999999</v>
      </c>
      <c r="L10" s="27">
        <f t="shared" si="4"/>
        <v>433.67500000000001</v>
      </c>
      <c r="M10" s="27">
        <f t="shared" si="5"/>
        <v>0</v>
      </c>
      <c r="N10" s="28">
        <f t="shared" si="0"/>
        <v>1387.76</v>
      </c>
      <c r="O10" s="20">
        <v>1</v>
      </c>
      <c r="P10" s="29" t="s">
        <v>366</v>
      </c>
      <c r="Q10" s="10" t="s">
        <v>247</v>
      </c>
      <c r="R10" s="29" t="s">
        <v>349</v>
      </c>
      <c r="S10" s="29" t="s">
        <v>353</v>
      </c>
      <c r="T10" s="29" t="s">
        <v>367</v>
      </c>
      <c r="U10" s="30" t="s">
        <v>634</v>
      </c>
      <c r="V10" s="42">
        <v>22</v>
      </c>
    </row>
    <row r="11" spans="1:22" s="31" customFormat="1" ht="28.8" x14ac:dyDescent="0.3">
      <c r="A11" s="10">
        <f t="shared" si="6"/>
        <v>10</v>
      </c>
      <c r="B11" s="24" t="s">
        <v>9</v>
      </c>
      <c r="C11" s="51">
        <v>31.635000000000002</v>
      </c>
      <c r="D11" s="10">
        <v>215</v>
      </c>
      <c r="E11" s="10">
        <v>40</v>
      </c>
      <c r="F11" s="10">
        <v>37</v>
      </c>
      <c r="G11" s="26">
        <v>100</v>
      </c>
      <c r="H11" s="10">
        <v>30</v>
      </c>
      <c r="I11" s="27">
        <f t="shared" si="1"/>
        <v>6801.5250000000005</v>
      </c>
      <c r="J11" s="27">
        <f t="shared" si="2"/>
        <v>1265.4000000000001</v>
      </c>
      <c r="K11" s="27">
        <f t="shared" si="3"/>
        <v>1170.4950000000001</v>
      </c>
      <c r="L11" s="27">
        <f t="shared" si="4"/>
        <v>3163.5</v>
      </c>
      <c r="M11" s="27">
        <f t="shared" si="5"/>
        <v>949.05000000000007</v>
      </c>
      <c r="N11" s="28">
        <f t="shared" si="0"/>
        <v>13349.970000000001</v>
      </c>
      <c r="O11" s="20">
        <v>1</v>
      </c>
      <c r="P11" s="29" t="s">
        <v>369</v>
      </c>
      <c r="Q11" s="47" t="s">
        <v>10</v>
      </c>
      <c r="R11" s="29" t="s">
        <v>349</v>
      </c>
      <c r="S11" s="29" t="s">
        <v>368</v>
      </c>
      <c r="T11" s="29" t="s">
        <v>370</v>
      </c>
      <c r="U11" s="30" t="s">
        <v>635</v>
      </c>
      <c r="V11" s="42">
        <v>22</v>
      </c>
    </row>
    <row r="12" spans="1:22" s="31" customFormat="1" ht="28.8" x14ac:dyDescent="0.3">
      <c r="A12" s="10">
        <f t="shared" si="6"/>
        <v>11</v>
      </c>
      <c r="B12" s="24" t="s">
        <v>11</v>
      </c>
      <c r="C12" s="51">
        <v>31.635000000000002</v>
      </c>
      <c r="D12" s="10">
        <v>65</v>
      </c>
      <c r="E12" s="10">
        <v>8</v>
      </c>
      <c r="F12" s="10">
        <v>22</v>
      </c>
      <c r="G12" s="26">
        <v>35</v>
      </c>
      <c r="H12" s="10"/>
      <c r="I12" s="27">
        <f t="shared" si="1"/>
        <v>2056.2750000000001</v>
      </c>
      <c r="J12" s="27">
        <f t="shared" si="2"/>
        <v>253.08</v>
      </c>
      <c r="K12" s="27">
        <f t="shared" si="3"/>
        <v>695.97</v>
      </c>
      <c r="L12" s="27">
        <f t="shared" si="4"/>
        <v>1107.2250000000001</v>
      </c>
      <c r="M12" s="27">
        <f t="shared" si="5"/>
        <v>0</v>
      </c>
      <c r="N12" s="28">
        <f t="shared" si="0"/>
        <v>4112.55</v>
      </c>
      <c r="O12" s="20">
        <v>1</v>
      </c>
      <c r="P12" s="29" t="s">
        <v>372</v>
      </c>
      <c r="Q12" s="47" t="s">
        <v>12</v>
      </c>
      <c r="R12" s="29" t="s">
        <v>349</v>
      </c>
      <c r="S12" s="29" t="s">
        <v>368</v>
      </c>
      <c r="T12" s="29" t="s">
        <v>371</v>
      </c>
      <c r="U12" s="30" t="s">
        <v>636</v>
      </c>
      <c r="V12" s="42">
        <v>22</v>
      </c>
    </row>
    <row r="13" spans="1:22" s="31" customFormat="1" ht="40.5" customHeight="1" x14ac:dyDescent="0.3">
      <c r="A13" s="10">
        <f t="shared" si="6"/>
        <v>12</v>
      </c>
      <c r="B13" s="24" t="s">
        <v>13</v>
      </c>
      <c r="C13" s="51">
        <v>166.25</v>
      </c>
      <c r="D13" s="10">
        <v>15</v>
      </c>
      <c r="E13" s="10">
        <v>4</v>
      </c>
      <c r="F13" s="10">
        <v>12</v>
      </c>
      <c r="G13" s="26">
        <v>10</v>
      </c>
      <c r="H13" s="10"/>
      <c r="I13" s="27">
        <f t="shared" si="1"/>
        <v>2493.75</v>
      </c>
      <c r="J13" s="27">
        <f t="shared" si="2"/>
        <v>665</v>
      </c>
      <c r="K13" s="27">
        <f t="shared" si="3"/>
        <v>1995</v>
      </c>
      <c r="L13" s="27">
        <f t="shared" si="4"/>
        <v>1662.5</v>
      </c>
      <c r="M13" s="27">
        <f t="shared" si="5"/>
        <v>0</v>
      </c>
      <c r="N13" s="28">
        <f t="shared" si="0"/>
        <v>6816.25</v>
      </c>
      <c r="O13" s="20">
        <v>1</v>
      </c>
      <c r="P13" s="29" t="s">
        <v>374</v>
      </c>
      <c r="Q13" s="47" t="s">
        <v>14</v>
      </c>
      <c r="R13" s="29" t="s">
        <v>349</v>
      </c>
      <c r="S13" s="29" t="s">
        <v>368</v>
      </c>
      <c r="T13" s="29" t="s">
        <v>373</v>
      </c>
      <c r="U13" s="30" t="s">
        <v>637</v>
      </c>
      <c r="V13" s="42">
        <v>22</v>
      </c>
    </row>
    <row r="14" spans="1:22" s="31" customFormat="1" ht="56.4" customHeight="1" x14ac:dyDescent="0.3">
      <c r="A14" s="10">
        <f t="shared" si="6"/>
        <v>13</v>
      </c>
      <c r="B14" s="24" t="s">
        <v>15</v>
      </c>
      <c r="C14" s="51">
        <v>326.8</v>
      </c>
      <c r="D14" s="10">
        <v>65</v>
      </c>
      <c r="E14" s="10">
        <v>8</v>
      </c>
      <c r="F14" s="10">
        <v>37</v>
      </c>
      <c r="G14" s="26">
        <v>30</v>
      </c>
      <c r="H14" s="10"/>
      <c r="I14" s="27">
        <f t="shared" si="1"/>
        <v>21242</v>
      </c>
      <c r="J14" s="27">
        <f t="shared" si="2"/>
        <v>2614.4</v>
      </c>
      <c r="K14" s="27">
        <f t="shared" si="3"/>
        <v>12091.6</v>
      </c>
      <c r="L14" s="27">
        <f t="shared" si="4"/>
        <v>9804</v>
      </c>
      <c r="M14" s="27">
        <f t="shared" si="5"/>
        <v>0</v>
      </c>
      <c r="N14" s="28">
        <f t="shared" si="0"/>
        <v>45752</v>
      </c>
      <c r="O14" s="20">
        <v>1</v>
      </c>
      <c r="P14" s="29" t="s">
        <v>375</v>
      </c>
      <c r="Q14" s="47" t="s">
        <v>16</v>
      </c>
      <c r="R14" s="29" t="s">
        <v>349</v>
      </c>
      <c r="S14" s="29" t="s">
        <v>368</v>
      </c>
      <c r="T14" s="29" t="s">
        <v>376</v>
      </c>
      <c r="U14" s="30" t="s">
        <v>907</v>
      </c>
      <c r="V14" s="42">
        <v>22</v>
      </c>
    </row>
    <row r="15" spans="1:22" s="31" customFormat="1" x14ac:dyDescent="0.3">
      <c r="A15" s="10">
        <f t="shared" si="6"/>
        <v>14</v>
      </c>
      <c r="B15" s="24" t="s">
        <v>17</v>
      </c>
      <c r="C15" s="51">
        <v>70.3</v>
      </c>
      <c r="D15" s="10">
        <v>40</v>
      </c>
      <c r="E15" s="10">
        <v>4</v>
      </c>
      <c r="F15" s="10">
        <v>1</v>
      </c>
      <c r="G15" s="26">
        <v>20</v>
      </c>
      <c r="H15" s="10"/>
      <c r="I15" s="27">
        <f t="shared" si="1"/>
        <v>2812</v>
      </c>
      <c r="J15" s="27">
        <f t="shared" si="2"/>
        <v>281.2</v>
      </c>
      <c r="K15" s="27">
        <f t="shared" si="3"/>
        <v>70.3</v>
      </c>
      <c r="L15" s="27">
        <f t="shared" si="4"/>
        <v>1406</v>
      </c>
      <c r="M15" s="27">
        <f t="shared" si="5"/>
        <v>0</v>
      </c>
      <c r="N15" s="28">
        <f t="shared" si="0"/>
        <v>4569.5</v>
      </c>
      <c r="O15" s="20">
        <v>1</v>
      </c>
      <c r="P15" s="29" t="s">
        <v>378</v>
      </c>
      <c r="Q15" s="47" t="s">
        <v>18</v>
      </c>
      <c r="R15" s="29" t="s">
        <v>349</v>
      </c>
      <c r="S15" s="29" t="s">
        <v>368</v>
      </c>
      <c r="T15" s="29" t="s">
        <v>377</v>
      </c>
      <c r="U15" s="30" t="s">
        <v>638</v>
      </c>
      <c r="V15" s="42">
        <v>22</v>
      </c>
    </row>
    <row r="16" spans="1:22" s="31" customFormat="1" ht="28.8" x14ac:dyDescent="0.3">
      <c r="A16" s="10">
        <f t="shared" si="6"/>
        <v>15</v>
      </c>
      <c r="B16" s="24" t="s">
        <v>19</v>
      </c>
      <c r="C16" s="51">
        <v>31.635000000000002</v>
      </c>
      <c r="D16" s="10">
        <v>6</v>
      </c>
      <c r="E16" s="10"/>
      <c r="F16" s="10">
        <v>1</v>
      </c>
      <c r="G16" s="26">
        <v>3</v>
      </c>
      <c r="H16" s="10"/>
      <c r="I16" s="27">
        <f t="shared" si="1"/>
        <v>189.81</v>
      </c>
      <c r="J16" s="27">
        <f t="shared" si="2"/>
        <v>0</v>
      </c>
      <c r="K16" s="27">
        <f t="shared" si="3"/>
        <v>31.635000000000002</v>
      </c>
      <c r="L16" s="27">
        <f t="shared" si="4"/>
        <v>94.905000000000001</v>
      </c>
      <c r="M16" s="27">
        <f t="shared" si="5"/>
        <v>0</v>
      </c>
      <c r="N16" s="28">
        <f t="shared" si="0"/>
        <v>316.35000000000002</v>
      </c>
      <c r="O16" s="20">
        <v>1</v>
      </c>
      <c r="P16" s="61" t="s">
        <v>834</v>
      </c>
      <c r="Q16" s="20" t="s">
        <v>776</v>
      </c>
      <c r="R16" s="29" t="s">
        <v>349</v>
      </c>
      <c r="S16" s="31" t="s">
        <v>368</v>
      </c>
      <c r="T16" s="31" t="s">
        <v>835</v>
      </c>
      <c r="U16" s="30" t="s">
        <v>805</v>
      </c>
      <c r="V16" s="42">
        <v>22</v>
      </c>
    </row>
    <row r="17" spans="1:22" s="31" customFormat="1" ht="30" customHeight="1" x14ac:dyDescent="0.3">
      <c r="A17" s="10">
        <f t="shared" si="6"/>
        <v>16</v>
      </c>
      <c r="B17" s="24" t="s">
        <v>20</v>
      </c>
      <c r="C17" s="51">
        <v>31.64</v>
      </c>
      <c r="D17" s="10">
        <v>6</v>
      </c>
      <c r="E17" s="10"/>
      <c r="F17" s="10">
        <v>1</v>
      </c>
      <c r="G17" s="26">
        <v>3</v>
      </c>
      <c r="H17" s="10"/>
      <c r="I17" s="27">
        <f t="shared" si="1"/>
        <v>189.84</v>
      </c>
      <c r="J17" s="27">
        <f t="shared" si="2"/>
        <v>0</v>
      </c>
      <c r="K17" s="27">
        <f t="shared" si="3"/>
        <v>31.64</v>
      </c>
      <c r="L17" s="27">
        <f t="shared" si="4"/>
        <v>94.92</v>
      </c>
      <c r="M17" s="27">
        <f t="shared" si="5"/>
        <v>0</v>
      </c>
      <c r="N17" s="28">
        <f t="shared" si="0"/>
        <v>316.40000000000003</v>
      </c>
      <c r="O17" s="20">
        <v>1</v>
      </c>
      <c r="P17" s="33" t="s">
        <v>836</v>
      </c>
      <c r="Q17" s="20" t="s">
        <v>777</v>
      </c>
      <c r="R17" s="29" t="s">
        <v>349</v>
      </c>
      <c r="S17" s="34" t="s">
        <v>368</v>
      </c>
      <c r="T17" s="34" t="s">
        <v>837</v>
      </c>
      <c r="U17" s="30" t="s">
        <v>806</v>
      </c>
      <c r="V17" s="42">
        <v>22</v>
      </c>
    </row>
    <row r="18" spans="1:22" s="31" customFormat="1" ht="32.25" customHeight="1" x14ac:dyDescent="0.3">
      <c r="A18" s="10">
        <f t="shared" si="6"/>
        <v>17</v>
      </c>
      <c r="B18" s="24" t="s">
        <v>21</v>
      </c>
      <c r="C18" s="51">
        <v>129</v>
      </c>
      <c r="D18" s="10">
        <v>6</v>
      </c>
      <c r="E18" s="10"/>
      <c r="F18" s="10">
        <v>1</v>
      </c>
      <c r="G18" s="26">
        <v>3</v>
      </c>
      <c r="H18" s="10"/>
      <c r="I18" s="27">
        <f t="shared" si="1"/>
        <v>774</v>
      </c>
      <c r="J18" s="27">
        <f t="shared" si="2"/>
        <v>0</v>
      </c>
      <c r="K18" s="27">
        <f t="shared" si="3"/>
        <v>129</v>
      </c>
      <c r="L18" s="27">
        <f t="shared" si="4"/>
        <v>387</v>
      </c>
      <c r="M18" s="27">
        <f t="shared" si="5"/>
        <v>0</v>
      </c>
      <c r="N18" s="28">
        <f t="shared" si="0"/>
        <v>1290</v>
      </c>
      <c r="O18" s="20">
        <v>1</v>
      </c>
      <c r="P18" s="33" t="s">
        <v>838</v>
      </c>
      <c r="Q18" s="20" t="s">
        <v>778</v>
      </c>
      <c r="R18" s="29" t="s">
        <v>349</v>
      </c>
      <c r="S18" s="34" t="s">
        <v>368</v>
      </c>
      <c r="T18" s="34" t="s">
        <v>839</v>
      </c>
      <c r="U18" s="30" t="s">
        <v>807</v>
      </c>
      <c r="V18" s="42">
        <v>22</v>
      </c>
    </row>
    <row r="19" spans="1:22" s="31" customFormat="1" x14ac:dyDescent="0.3">
      <c r="A19" s="10">
        <f t="shared" si="6"/>
        <v>18</v>
      </c>
      <c r="B19" s="24" t="s">
        <v>22</v>
      </c>
      <c r="C19" s="51">
        <v>147</v>
      </c>
      <c r="D19" s="10">
        <v>30</v>
      </c>
      <c r="E19" s="10"/>
      <c r="F19" s="10">
        <v>1</v>
      </c>
      <c r="G19" s="26">
        <v>15</v>
      </c>
      <c r="H19" s="10"/>
      <c r="I19" s="27">
        <f t="shared" si="1"/>
        <v>4410</v>
      </c>
      <c r="J19" s="27">
        <f t="shared" si="2"/>
        <v>0</v>
      </c>
      <c r="K19" s="27">
        <f t="shared" si="3"/>
        <v>147</v>
      </c>
      <c r="L19" s="27">
        <f t="shared" si="4"/>
        <v>2205</v>
      </c>
      <c r="M19" s="27">
        <f t="shared" si="5"/>
        <v>0</v>
      </c>
      <c r="N19" s="28">
        <f t="shared" si="0"/>
        <v>6762</v>
      </c>
      <c r="O19" s="20"/>
      <c r="P19" s="29"/>
      <c r="Q19" s="29"/>
      <c r="R19" s="29"/>
      <c r="S19" s="29"/>
      <c r="T19" s="29"/>
      <c r="U19" s="30"/>
      <c r="V19" s="42"/>
    </row>
    <row r="20" spans="1:22" s="31" customFormat="1" x14ac:dyDescent="0.3">
      <c r="A20" s="10">
        <f t="shared" si="6"/>
        <v>19</v>
      </c>
      <c r="B20" s="24" t="s">
        <v>23</v>
      </c>
      <c r="C20" s="51">
        <v>162.44999999999999</v>
      </c>
      <c r="D20" s="10">
        <v>25</v>
      </c>
      <c r="E20" s="10"/>
      <c r="F20" s="10">
        <v>1</v>
      </c>
      <c r="G20" s="26">
        <v>15</v>
      </c>
      <c r="H20" s="10"/>
      <c r="I20" s="27">
        <f t="shared" si="1"/>
        <v>4061.2499999999995</v>
      </c>
      <c r="J20" s="27">
        <f t="shared" si="2"/>
        <v>0</v>
      </c>
      <c r="K20" s="27">
        <f t="shared" si="3"/>
        <v>162.44999999999999</v>
      </c>
      <c r="L20" s="27">
        <f t="shared" si="4"/>
        <v>2436.75</v>
      </c>
      <c r="M20" s="27">
        <f t="shared" si="5"/>
        <v>0</v>
      </c>
      <c r="N20" s="28">
        <f t="shared" si="0"/>
        <v>6660.45</v>
      </c>
      <c r="O20" s="20">
        <v>1</v>
      </c>
      <c r="P20" s="29" t="s">
        <v>379</v>
      </c>
      <c r="Q20" s="32" t="s">
        <v>490</v>
      </c>
      <c r="R20" s="29" t="s">
        <v>349</v>
      </c>
      <c r="S20" s="29" t="s">
        <v>368</v>
      </c>
      <c r="T20" s="29" t="s">
        <v>380</v>
      </c>
      <c r="U20" s="30" t="s">
        <v>639</v>
      </c>
      <c r="V20" s="42">
        <v>22</v>
      </c>
    </row>
    <row r="21" spans="1:22" s="31" customFormat="1" ht="28.8" x14ac:dyDescent="0.3">
      <c r="A21" s="10">
        <f t="shared" si="6"/>
        <v>20</v>
      </c>
      <c r="B21" s="24" t="s">
        <v>24</v>
      </c>
      <c r="C21" s="51">
        <v>884.45</v>
      </c>
      <c r="D21" s="10">
        <v>36</v>
      </c>
      <c r="E21" s="10">
        <v>4</v>
      </c>
      <c r="F21" s="10">
        <v>1</v>
      </c>
      <c r="G21" s="26">
        <v>15</v>
      </c>
      <c r="H21" s="10"/>
      <c r="I21" s="27">
        <f t="shared" si="1"/>
        <v>31840.2</v>
      </c>
      <c r="J21" s="27">
        <f t="shared" si="2"/>
        <v>3537.8</v>
      </c>
      <c r="K21" s="27">
        <f t="shared" si="3"/>
        <v>884.45</v>
      </c>
      <c r="L21" s="27">
        <f t="shared" si="4"/>
        <v>13266.75</v>
      </c>
      <c r="M21" s="27">
        <f t="shared" si="5"/>
        <v>0</v>
      </c>
      <c r="N21" s="28">
        <f t="shared" si="0"/>
        <v>49529.2</v>
      </c>
      <c r="O21" s="20">
        <v>1</v>
      </c>
      <c r="P21" s="29" t="s">
        <v>381</v>
      </c>
      <c r="Q21" s="47" t="s">
        <v>25</v>
      </c>
      <c r="R21" s="29" t="s">
        <v>349</v>
      </c>
      <c r="S21" s="29" t="s">
        <v>353</v>
      </c>
      <c r="T21" s="29" t="s">
        <v>382</v>
      </c>
      <c r="U21" s="30" t="s">
        <v>640</v>
      </c>
      <c r="V21" s="42">
        <v>22</v>
      </c>
    </row>
    <row r="22" spans="1:22" s="31" customFormat="1" x14ac:dyDescent="0.3">
      <c r="A22" s="10">
        <f t="shared" si="6"/>
        <v>21</v>
      </c>
      <c r="B22" s="50" t="s">
        <v>165</v>
      </c>
      <c r="C22" s="51">
        <v>249.85</v>
      </c>
      <c r="D22" s="10">
        <v>10</v>
      </c>
      <c r="E22" s="10"/>
      <c r="F22" s="10">
        <v>1</v>
      </c>
      <c r="G22" s="26">
        <v>5</v>
      </c>
      <c r="H22" s="10"/>
      <c r="I22" s="27">
        <f t="shared" si="1"/>
        <v>2498.5</v>
      </c>
      <c r="J22" s="27">
        <f t="shared" si="2"/>
        <v>0</v>
      </c>
      <c r="K22" s="27">
        <f t="shared" si="3"/>
        <v>249.85</v>
      </c>
      <c r="L22" s="27">
        <f t="shared" si="4"/>
        <v>1249.25</v>
      </c>
      <c r="M22" s="27">
        <f t="shared" si="5"/>
        <v>0</v>
      </c>
      <c r="N22" s="28">
        <f t="shared" si="0"/>
        <v>3997.6</v>
      </c>
      <c r="O22" s="20">
        <v>1</v>
      </c>
      <c r="P22" s="29" t="s">
        <v>165</v>
      </c>
      <c r="Q22" s="10" t="s">
        <v>166</v>
      </c>
      <c r="R22" s="29" t="s">
        <v>349</v>
      </c>
      <c r="S22" s="29" t="s">
        <v>383</v>
      </c>
      <c r="T22" s="29" t="s">
        <v>384</v>
      </c>
      <c r="U22" s="30" t="s">
        <v>641</v>
      </c>
      <c r="V22" s="42">
        <v>22</v>
      </c>
    </row>
    <row r="23" spans="1:22" s="31" customFormat="1" ht="28.8" x14ac:dyDescent="0.3">
      <c r="A23" s="10">
        <f t="shared" si="6"/>
        <v>22</v>
      </c>
      <c r="B23" s="24" t="s">
        <v>26</v>
      </c>
      <c r="C23" s="51">
        <v>35.340000000000003</v>
      </c>
      <c r="D23" s="10">
        <v>72</v>
      </c>
      <c r="E23" s="10">
        <v>4</v>
      </c>
      <c r="F23" s="10">
        <v>4</v>
      </c>
      <c r="G23" s="26">
        <v>35</v>
      </c>
      <c r="H23" s="10"/>
      <c r="I23" s="27">
        <f t="shared" si="1"/>
        <v>2544.4800000000005</v>
      </c>
      <c r="J23" s="27">
        <f t="shared" si="2"/>
        <v>141.36000000000001</v>
      </c>
      <c r="K23" s="27">
        <f t="shared" si="3"/>
        <v>141.36000000000001</v>
      </c>
      <c r="L23" s="27">
        <f t="shared" si="4"/>
        <v>1236.9000000000001</v>
      </c>
      <c r="M23" s="27">
        <f t="shared" si="5"/>
        <v>0</v>
      </c>
      <c r="N23" s="28">
        <f t="shared" si="0"/>
        <v>4064.1000000000008</v>
      </c>
      <c r="O23" s="20">
        <v>1</v>
      </c>
      <c r="P23" s="29" t="s">
        <v>385</v>
      </c>
      <c r="Q23" s="47" t="s">
        <v>27</v>
      </c>
      <c r="R23" s="29" t="s">
        <v>349</v>
      </c>
      <c r="S23" s="29" t="s">
        <v>386</v>
      </c>
      <c r="T23" s="29" t="s">
        <v>387</v>
      </c>
      <c r="U23" s="30" t="s">
        <v>642</v>
      </c>
      <c r="V23" s="42">
        <v>22</v>
      </c>
    </row>
    <row r="24" spans="1:22" s="31" customFormat="1" x14ac:dyDescent="0.3">
      <c r="A24" s="10">
        <f t="shared" si="6"/>
        <v>23</v>
      </c>
      <c r="B24" s="24" t="s">
        <v>28</v>
      </c>
      <c r="C24" s="51">
        <v>99.75</v>
      </c>
      <c r="D24" s="10">
        <v>10</v>
      </c>
      <c r="E24" s="10">
        <v>4</v>
      </c>
      <c r="F24" s="10">
        <v>1</v>
      </c>
      <c r="G24" s="26">
        <v>5</v>
      </c>
      <c r="H24" s="10"/>
      <c r="I24" s="27">
        <f t="shared" si="1"/>
        <v>997.5</v>
      </c>
      <c r="J24" s="27">
        <f t="shared" si="2"/>
        <v>399</v>
      </c>
      <c r="K24" s="27">
        <f t="shared" si="3"/>
        <v>99.75</v>
      </c>
      <c r="L24" s="27">
        <f t="shared" si="4"/>
        <v>498.75</v>
      </c>
      <c r="M24" s="27">
        <f t="shared" si="5"/>
        <v>0</v>
      </c>
      <c r="N24" s="28">
        <f t="shared" si="0"/>
        <v>1995</v>
      </c>
      <c r="O24" s="20">
        <v>1</v>
      </c>
      <c r="P24" s="29" t="s">
        <v>388</v>
      </c>
      <c r="Q24" s="47" t="s">
        <v>29</v>
      </c>
      <c r="R24" s="29" t="s">
        <v>349</v>
      </c>
      <c r="S24" s="29" t="s">
        <v>353</v>
      </c>
      <c r="T24" s="29" t="s">
        <v>389</v>
      </c>
      <c r="U24" s="30" t="s">
        <v>643</v>
      </c>
      <c r="V24" s="42">
        <v>22</v>
      </c>
    </row>
    <row r="25" spans="1:22" s="31" customFormat="1" ht="28.8" x14ac:dyDescent="0.3">
      <c r="A25" s="10">
        <f t="shared" si="6"/>
        <v>24</v>
      </c>
      <c r="B25" s="24" t="s">
        <v>30</v>
      </c>
      <c r="C25" s="51">
        <v>96.9</v>
      </c>
      <c r="D25" s="10">
        <v>36</v>
      </c>
      <c r="E25" s="10"/>
      <c r="F25" s="10">
        <v>1</v>
      </c>
      <c r="G25" s="26">
        <v>15</v>
      </c>
      <c r="H25" s="10">
        <v>12</v>
      </c>
      <c r="I25" s="27">
        <f t="shared" si="1"/>
        <v>3488.4</v>
      </c>
      <c r="J25" s="27">
        <f t="shared" si="2"/>
        <v>0</v>
      </c>
      <c r="K25" s="27">
        <f t="shared" si="3"/>
        <v>96.9</v>
      </c>
      <c r="L25" s="27">
        <f t="shared" si="4"/>
        <v>1453.5</v>
      </c>
      <c r="M25" s="27">
        <f t="shared" si="5"/>
        <v>1162.8000000000002</v>
      </c>
      <c r="N25" s="28">
        <f t="shared" si="0"/>
        <v>6201.6</v>
      </c>
      <c r="O25" s="20">
        <v>1</v>
      </c>
      <c r="P25" s="29" t="s">
        <v>390</v>
      </c>
      <c r="Q25" s="47" t="s">
        <v>31</v>
      </c>
      <c r="R25" s="29" t="s">
        <v>349</v>
      </c>
      <c r="S25" s="29" t="s">
        <v>386</v>
      </c>
      <c r="T25" s="29" t="s">
        <v>391</v>
      </c>
      <c r="U25" s="30" t="s">
        <v>644</v>
      </c>
      <c r="V25" s="42">
        <v>22</v>
      </c>
    </row>
    <row r="26" spans="1:22" s="31" customFormat="1" x14ac:dyDescent="0.3">
      <c r="A26" s="10">
        <f t="shared" si="6"/>
        <v>25</v>
      </c>
      <c r="B26" s="24" t="s">
        <v>32</v>
      </c>
      <c r="C26" s="51">
        <v>123.5</v>
      </c>
      <c r="D26" s="10">
        <v>21</v>
      </c>
      <c r="E26" s="10"/>
      <c r="F26" s="10">
        <v>1</v>
      </c>
      <c r="G26" s="26">
        <v>10</v>
      </c>
      <c r="H26" s="10"/>
      <c r="I26" s="27">
        <f t="shared" si="1"/>
        <v>2593.5</v>
      </c>
      <c r="J26" s="27">
        <f t="shared" si="2"/>
        <v>0</v>
      </c>
      <c r="K26" s="27">
        <f t="shared" si="3"/>
        <v>123.5</v>
      </c>
      <c r="L26" s="27">
        <f t="shared" si="4"/>
        <v>1235</v>
      </c>
      <c r="M26" s="27">
        <f t="shared" si="5"/>
        <v>0</v>
      </c>
      <c r="N26" s="28">
        <f t="shared" si="0"/>
        <v>3952</v>
      </c>
      <c r="O26" s="20">
        <v>1</v>
      </c>
      <c r="P26" s="29" t="s">
        <v>392</v>
      </c>
      <c r="Q26" s="47" t="s">
        <v>33</v>
      </c>
      <c r="R26" s="29" t="s">
        <v>349</v>
      </c>
      <c r="S26" s="29" t="s">
        <v>386</v>
      </c>
      <c r="T26" s="29" t="s">
        <v>393</v>
      </c>
      <c r="U26" s="30" t="s">
        <v>645</v>
      </c>
      <c r="V26" s="42">
        <v>22</v>
      </c>
    </row>
    <row r="27" spans="1:22" s="31" customFormat="1" ht="28.8" x14ac:dyDescent="0.3">
      <c r="A27" s="10">
        <f t="shared" si="6"/>
        <v>26</v>
      </c>
      <c r="B27" s="24" t="s">
        <v>34</v>
      </c>
      <c r="C27" s="51">
        <v>204.25</v>
      </c>
      <c r="D27" s="10">
        <v>135</v>
      </c>
      <c r="E27" s="10">
        <v>4</v>
      </c>
      <c r="F27" s="10">
        <v>37</v>
      </c>
      <c r="G27" s="26">
        <v>100</v>
      </c>
      <c r="H27" s="10"/>
      <c r="I27" s="27">
        <f t="shared" si="1"/>
        <v>27573.75</v>
      </c>
      <c r="J27" s="27">
        <f t="shared" si="2"/>
        <v>817</v>
      </c>
      <c r="K27" s="27">
        <f t="shared" si="3"/>
        <v>7557.25</v>
      </c>
      <c r="L27" s="27">
        <f t="shared" si="4"/>
        <v>20425</v>
      </c>
      <c r="M27" s="27">
        <f t="shared" si="5"/>
        <v>0</v>
      </c>
      <c r="N27" s="28">
        <f t="shared" si="0"/>
        <v>56373</v>
      </c>
      <c r="O27" s="20">
        <v>1</v>
      </c>
      <c r="P27" s="29" t="s">
        <v>394</v>
      </c>
      <c r="Q27" s="47" t="s">
        <v>35</v>
      </c>
      <c r="R27" s="29" t="s">
        <v>349</v>
      </c>
      <c r="S27" s="29" t="s">
        <v>386</v>
      </c>
      <c r="T27" s="29" t="s">
        <v>395</v>
      </c>
      <c r="U27" s="30" t="s">
        <v>646</v>
      </c>
      <c r="V27" s="42">
        <v>22</v>
      </c>
    </row>
    <row r="28" spans="1:22" s="31" customFormat="1" x14ac:dyDescent="0.3">
      <c r="A28" s="10">
        <f t="shared" si="6"/>
        <v>27</v>
      </c>
      <c r="B28" s="24" t="s">
        <v>265</v>
      </c>
      <c r="C28" s="51">
        <v>279.3</v>
      </c>
      <c r="D28" s="10">
        <v>20</v>
      </c>
      <c r="E28" s="10"/>
      <c r="F28" s="10">
        <v>15</v>
      </c>
      <c r="G28" s="26">
        <v>50</v>
      </c>
      <c r="H28" s="10">
        <v>8</v>
      </c>
      <c r="I28" s="27">
        <f t="shared" si="1"/>
        <v>5586</v>
      </c>
      <c r="J28" s="27">
        <f t="shared" si="2"/>
        <v>0</v>
      </c>
      <c r="K28" s="27">
        <f t="shared" si="3"/>
        <v>4189.5</v>
      </c>
      <c r="L28" s="27">
        <f t="shared" si="4"/>
        <v>13965</v>
      </c>
      <c r="M28" s="27">
        <f t="shared" si="5"/>
        <v>2234.4</v>
      </c>
      <c r="N28" s="28">
        <f t="shared" si="0"/>
        <v>25974.9</v>
      </c>
      <c r="O28" s="20">
        <v>1</v>
      </c>
      <c r="P28" s="29" t="s">
        <v>396</v>
      </c>
      <c r="Q28" s="47" t="s">
        <v>266</v>
      </c>
      <c r="R28" s="29" t="s">
        <v>349</v>
      </c>
      <c r="S28" s="29" t="s">
        <v>386</v>
      </c>
      <c r="T28" s="29" t="s">
        <v>397</v>
      </c>
      <c r="U28" s="30" t="s">
        <v>647</v>
      </c>
      <c r="V28" s="42">
        <v>22</v>
      </c>
    </row>
    <row r="29" spans="1:22" s="31" customFormat="1" ht="28.8" x14ac:dyDescent="0.3">
      <c r="A29" s="10">
        <f t="shared" si="6"/>
        <v>28</v>
      </c>
      <c r="B29" s="24" t="s">
        <v>36</v>
      </c>
      <c r="C29" s="51">
        <v>30.305</v>
      </c>
      <c r="D29" s="10">
        <v>51</v>
      </c>
      <c r="E29" s="10">
        <v>8</v>
      </c>
      <c r="F29" s="10">
        <v>28</v>
      </c>
      <c r="G29" s="26">
        <v>25</v>
      </c>
      <c r="H29" s="10">
        <v>8</v>
      </c>
      <c r="I29" s="27">
        <f t="shared" si="1"/>
        <v>1545.5550000000001</v>
      </c>
      <c r="J29" s="27">
        <f t="shared" si="2"/>
        <v>242.44</v>
      </c>
      <c r="K29" s="27">
        <f t="shared" si="3"/>
        <v>848.54</v>
      </c>
      <c r="L29" s="27">
        <f t="shared" si="4"/>
        <v>757.625</v>
      </c>
      <c r="M29" s="27">
        <f t="shared" si="5"/>
        <v>242.44</v>
      </c>
      <c r="N29" s="28">
        <f t="shared" si="0"/>
        <v>3636.6</v>
      </c>
      <c r="O29" s="20">
        <v>1</v>
      </c>
      <c r="P29" s="29" t="s">
        <v>398</v>
      </c>
      <c r="Q29" s="47" t="s">
        <v>37</v>
      </c>
      <c r="R29" s="29" t="s">
        <v>349</v>
      </c>
      <c r="S29" s="29" t="s">
        <v>386</v>
      </c>
      <c r="T29" s="29" t="s">
        <v>399</v>
      </c>
      <c r="U29" s="30" t="s">
        <v>648</v>
      </c>
      <c r="V29" s="42">
        <v>22</v>
      </c>
    </row>
    <row r="30" spans="1:22" s="31" customFormat="1" ht="28.8" x14ac:dyDescent="0.3">
      <c r="A30" s="10">
        <f t="shared" si="6"/>
        <v>29</v>
      </c>
      <c r="B30" s="24" t="s">
        <v>38</v>
      </c>
      <c r="C30" s="51">
        <v>184.3</v>
      </c>
      <c r="D30" s="10">
        <v>10</v>
      </c>
      <c r="E30" s="10">
        <v>8</v>
      </c>
      <c r="F30" s="10">
        <v>1</v>
      </c>
      <c r="G30" s="26">
        <v>5</v>
      </c>
      <c r="H30" s="10"/>
      <c r="I30" s="27">
        <f t="shared" si="1"/>
        <v>1843</v>
      </c>
      <c r="J30" s="27">
        <f t="shared" si="2"/>
        <v>1474.4</v>
      </c>
      <c r="K30" s="27">
        <f t="shared" si="3"/>
        <v>184.3</v>
      </c>
      <c r="L30" s="27">
        <f t="shared" si="4"/>
        <v>921.5</v>
      </c>
      <c r="M30" s="27">
        <f t="shared" si="5"/>
        <v>0</v>
      </c>
      <c r="N30" s="28">
        <f t="shared" si="0"/>
        <v>4423.2000000000007</v>
      </c>
      <c r="O30" s="20">
        <v>1</v>
      </c>
      <c r="P30" s="29" t="s">
        <v>400</v>
      </c>
      <c r="Q30" s="47" t="s">
        <v>39</v>
      </c>
      <c r="R30" s="29" t="s">
        <v>349</v>
      </c>
      <c r="S30" s="29" t="s">
        <v>386</v>
      </c>
      <c r="T30" s="29" t="s">
        <v>401</v>
      </c>
      <c r="U30" s="30" t="s">
        <v>649</v>
      </c>
      <c r="V30" s="42">
        <v>22</v>
      </c>
    </row>
    <row r="31" spans="1:22" s="31" customFormat="1" ht="28.8" x14ac:dyDescent="0.3">
      <c r="A31" s="10">
        <f t="shared" si="6"/>
        <v>30</v>
      </c>
      <c r="B31" s="24" t="s">
        <v>40</v>
      </c>
      <c r="C31" s="51">
        <v>285.95</v>
      </c>
      <c r="D31" s="10">
        <v>21</v>
      </c>
      <c r="E31" s="10"/>
      <c r="F31" s="10">
        <v>1</v>
      </c>
      <c r="G31" s="26">
        <v>10</v>
      </c>
      <c r="H31" s="10"/>
      <c r="I31" s="27">
        <f t="shared" si="1"/>
        <v>6004.95</v>
      </c>
      <c r="J31" s="27">
        <f t="shared" si="2"/>
        <v>0</v>
      </c>
      <c r="K31" s="27">
        <f t="shared" si="3"/>
        <v>285.95</v>
      </c>
      <c r="L31" s="27">
        <f t="shared" si="4"/>
        <v>2859.5</v>
      </c>
      <c r="M31" s="27">
        <f t="shared" si="5"/>
        <v>0</v>
      </c>
      <c r="N31" s="28">
        <f t="shared" si="0"/>
        <v>9150.4</v>
      </c>
      <c r="O31" s="20">
        <v>1</v>
      </c>
      <c r="P31" s="29" t="s">
        <v>402</v>
      </c>
      <c r="Q31" s="25" t="s">
        <v>41</v>
      </c>
      <c r="R31" s="29" t="s">
        <v>349</v>
      </c>
      <c r="S31" s="29" t="s">
        <v>386</v>
      </c>
      <c r="T31" s="29" t="s">
        <v>403</v>
      </c>
      <c r="U31" s="30" t="s">
        <v>650</v>
      </c>
      <c r="V31" s="42">
        <v>22</v>
      </c>
    </row>
    <row r="32" spans="1:22" s="31" customFormat="1" ht="28.8" x14ac:dyDescent="0.3">
      <c r="A32" s="10">
        <f t="shared" si="6"/>
        <v>31</v>
      </c>
      <c r="B32" s="48" t="s">
        <v>42</v>
      </c>
      <c r="C32" s="51">
        <v>221.35</v>
      </c>
      <c r="D32" s="10">
        <v>112</v>
      </c>
      <c r="E32" s="10"/>
      <c r="F32" s="10">
        <v>4</v>
      </c>
      <c r="G32" s="26">
        <v>50</v>
      </c>
      <c r="H32" s="10"/>
      <c r="I32" s="27">
        <f t="shared" si="1"/>
        <v>24791.200000000001</v>
      </c>
      <c r="J32" s="27">
        <f t="shared" si="2"/>
        <v>0</v>
      </c>
      <c r="K32" s="27">
        <f t="shared" si="3"/>
        <v>885.4</v>
      </c>
      <c r="L32" s="27">
        <f t="shared" si="4"/>
        <v>11067.5</v>
      </c>
      <c r="M32" s="27">
        <f t="shared" si="5"/>
        <v>0</v>
      </c>
      <c r="N32" s="28">
        <f t="shared" si="0"/>
        <v>36744.100000000006</v>
      </c>
      <c r="O32" s="20">
        <v>1</v>
      </c>
      <c r="P32" s="29" t="s">
        <v>404</v>
      </c>
      <c r="Q32" s="49" t="s">
        <v>43</v>
      </c>
      <c r="R32" s="29" t="s">
        <v>349</v>
      </c>
      <c r="S32" s="29" t="s">
        <v>386</v>
      </c>
      <c r="T32" s="29" t="s">
        <v>405</v>
      </c>
      <c r="U32" s="30" t="s">
        <v>651</v>
      </c>
      <c r="V32" s="42">
        <v>22</v>
      </c>
    </row>
    <row r="33" spans="1:22" s="31" customFormat="1" ht="28.8" x14ac:dyDescent="0.3">
      <c r="A33" s="10">
        <f t="shared" si="6"/>
        <v>32</v>
      </c>
      <c r="B33" s="48" t="s">
        <v>44</v>
      </c>
      <c r="C33" s="51">
        <v>382.85</v>
      </c>
      <c r="D33" s="10">
        <v>150</v>
      </c>
      <c r="E33" s="10"/>
      <c r="F33" s="10">
        <v>54</v>
      </c>
      <c r="G33" s="26">
        <v>10</v>
      </c>
      <c r="H33" s="10"/>
      <c r="I33" s="27">
        <f t="shared" si="1"/>
        <v>57427.5</v>
      </c>
      <c r="J33" s="27">
        <f t="shared" si="2"/>
        <v>0</v>
      </c>
      <c r="K33" s="27">
        <f t="shared" si="3"/>
        <v>20673.900000000001</v>
      </c>
      <c r="L33" s="27">
        <f t="shared" si="4"/>
        <v>3828.5</v>
      </c>
      <c r="M33" s="27">
        <f t="shared" si="5"/>
        <v>0</v>
      </c>
      <c r="N33" s="28">
        <f t="shared" si="0"/>
        <v>81929.899999999994</v>
      </c>
      <c r="O33" s="20">
        <v>1</v>
      </c>
      <c r="P33" s="29" t="s">
        <v>406</v>
      </c>
      <c r="Q33" s="64" t="s">
        <v>45</v>
      </c>
      <c r="R33" s="29" t="s">
        <v>349</v>
      </c>
      <c r="S33" s="29" t="s">
        <v>383</v>
      </c>
      <c r="T33" s="29" t="s">
        <v>407</v>
      </c>
      <c r="U33" s="30" t="s">
        <v>652</v>
      </c>
      <c r="V33" s="42">
        <v>22</v>
      </c>
    </row>
    <row r="34" spans="1:22" s="31" customFormat="1" x14ac:dyDescent="0.3">
      <c r="A34" s="10">
        <f t="shared" si="6"/>
        <v>33</v>
      </c>
      <c r="B34" s="63" t="s">
        <v>262</v>
      </c>
      <c r="C34" s="51">
        <v>228</v>
      </c>
      <c r="D34" s="10">
        <v>30</v>
      </c>
      <c r="E34" s="10"/>
      <c r="F34" s="10">
        <v>1</v>
      </c>
      <c r="G34" s="26">
        <v>100</v>
      </c>
      <c r="H34" s="10">
        <v>6</v>
      </c>
      <c r="I34" s="27">
        <f t="shared" si="1"/>
        <v>6840</v>
      </c>
      <c r="J34" s="27">
        <f t="shared" si="2"/>
        <v>0</v>
      </c>
      <c r="K34" s="27">
        <f t="shared" si="3"/>
        <v>228</v>
      </c>
      <c r="L34" s="27">
        <f t="shared" si="4"/>
        <v>22800</v>
      </c>
      <c r="M34" s="27">
        <f t="shared" si="5"/>
        <v>1368</v>
      </c>
      <c r="N34" s="28">
        <f t="shared" ref="N34:N61" si="7">SUM(I34:M34)</f>
        <v>31236</v>
      </c>
      <c r="O34" s="20">
        <v>1</v>
      </c>
      <c r="P34" s="29" t="s">
        <v>408</v>
      </c>
      <c r="Q34" s="10" t="s">
        <v>263</v>
      </c>
      <c r="R34" s="29" t="s">
        <v>349</v>
      </c>
      <c r="S34" s="29" t="s">
        <v>386</v>
      </c>
      <c r="T34" s="29" t="s">
        <v>409</v>
      </c>
      <c r="U34" s="30" t="s">
        <v>653</v>
      </c>
      <c r="V34" s="42">
        <v>22</v>
      </c>
    </row>
    <row r="35" spans="1:22" s="31" customFormat="1" ht="48" customHeight="1" x14ac:dyDescent="0.3">
      <c r="A35" s="10">
        <f t="shared" si="6"/>
        <v>34</v>
      </c>
      <c r="B35" s="48" t="s">
        <v>46</v>
      </c>
      <c r="C35" s="51">
        <v>337.25</v>
      </c>
      <c r="D35" s="10">
        <v>150</v>
      </c>
      <c r="E35" s="10">
        <v>4</v>
      </c>
      <c r="F35" s="10">
        <v>2</v>
      </c>
      <c r="G35" s="26">
        <v>70</v>
      </c>
      <c r="H35" s="10"/>
      <c r="I35" s="27">
        <f t="shared" si="1"/>
        <v>50587.5</v>
      </c>
      <c r="J35" s="27">
        <f t="shared" si="2"/>
        <v>1349</v>
      </c>
      <c r="K35" s="27">
        <f t="shared" si="3"/>
        <v>674.5</v>
      </c>
      <c r="L35" s="27">
        <f t="shared" si="4"/>
        <v>23607.5</v>
      </c>
      <c r="M35" s="27">
        <f t="shared" si="5"/>
        <v>0</v>
      </c>
      <c r="N35" s="28">
        <f t="shared" si="7"/>
        <v>76218.5</v>
      </c>
      <c r="O35" s="20">
        <v>1</v>
      </c>
      <c r="P35" s="29" t="s">
        <v>410</v>
      </c>
      <c r="Q35" s="64" t="s">
        <v>47</v>
      </c>
      <c r="R35" s="29" t="s">
        <v>349</v>
      </c>
      <c r="S35" s="29" t="s">
        <v>383</v>
      </c>
      <c r="T35" s="29" t="s">
        <v>411</v>
      </c>
      <c r="U35" s="30" t="s">
        <v>654</v>
      </c>
      <c r="V35" s="42">
        <v>22</v>
      </c>
    </row>
    <row r="36" spans="1:22" s="31" customFormat="1" ht="28.8" x14ac:dyDescent="0.3">
      <c r="A36" s="10">
        <f t="shared" si="6"/>
        <v>35</v>
      </c>
      <c r="B36" s="48" t="s">
        <v>48</v>
      </c>
      <c r="C36" s="51">
        <v>1121</v>
      </c>
      <c r="D36" s="10">
        <v>10</v>
      </c>
      <c r="E36" s="10"/>
      <c r="F36" s="10">
        <v>1</v>
      </c>
      <c r="G36" s="26">
        <v>70</v>
      </c>
      <c r="H36" s="10"/>
      <c r="I36" s="27">
        <f t="shared" si="1"/>
        <v>11210</v>
      </c>
      <c r="J36" s="27">
        <f t="shared" si="2"/>
        <v>0</v>
      </c>
      <c r="K36" s="27">
        <f t="shared" si="3"/>
        <v>1121</v>
      </c>
      <c r="L36" s="27">
        <f t="shared" si="4"/>
        <v>78470</v>
      </c>
      <c r="M36" s="27">
        <f t="shared" si="5"/>
        <v>0</v>
      </c>
      <c r="N36" s="28">
        <f t="shared" si="7"/>
        <v>90801</v>
      </c>
      <c r="O36" s="20">
        <v>1</v>
      </c>
      <c r="P36" s="29" t="s">
        <v>412</v>
      </c>
      <c r="Q36" s="64" t="s">
        <v>49</v>
      </c>
      <c r="R36" s="29" t="s">
        <v>349</v>
      </c>
      <c r="S36" s="29" t="s">
        <v>383</v>
      </c>
      <c r="T36" s="29" t="s">
        <v>413</v>
      </c>
      <c r="U36" s="30" t="s">
        <v>655</v>
      </c>
      <c r="V36" s="42">
        <v>22</v>
      </c>
    </row>
    <row r="37" spans="1:22" s="31" customFormat="1" ht="28.8" x14ac:dyDescent="0.3">
      <c r="A37" s="10">
        <f t="shared" si="6"/>
        <v>36</v>
      </c>
      <c r="B37" s="48" t="s">
        <v>50</v>
      </c>
      <c r="C37" s="51">
        <v>1102</v>
      </c>
      <c r="D37" s="10">
        <v>10</v>
      </c>
      <c r="E37" s="10"/>
      <c r="F37" s="10">
        <v>1</v>
      </c>
      <c r="G37" s="26">
        <v>5</v>
      </c>
      <c r="H37" s="10"/>
      <c r="I37" s="27">
        <f t="shared" si="1"/>
        <v>11020</v>
      </c>
      <c r="J37" s="27">
        <f t="shared" si="2"/>
        <v>0</v>
      </c>
      <c r="K37" s="27">
        <f t="shared" si="3"/>
        <v>1102</v>
      </c>
      <c r="L37" s="27">
        <f t="shared" si="4"/>
        <v>5510</v>
      </c>
      <c r="M37" s="27">
        <f t="shared" si="5"/>
        <v>0</v>
      </c>
      <c r="N37" s="28">
        <f t="shared" si="7"/>
        <v>17632</v>
      </c>
      <c r="O37" s="20">
        <v>1</v>
      </c>
      <c r="P37" s="29" t="s">
        <v>911</v>
      </c>
      <c r="Q37" s="49" t="s">
        <v>908</v>
      </c>
      <c r="R37" s="29" t="s">
        <v>349</v>
      </c>
      <c r="S37" s="29" t="s">
        <v>383</v>
      </c>
      <c r="T37" s="29" t="s">
        <v>909</v>
      </c>
      <c r="U37" s="30" t="s">
        <v>910</v>
      </c>
      <c r="V37" s="42">
        <v>22</v>
      </c>
    </row>
    <row r="38" spans="1:22" s="41" customFormat="1" ht="28.8" x14ac:dyDescent="0.3">
      <c r="A38" s="10">
        <f t="shared" si="6"/>
        <v>37</v>
      </c>
      <c r="B38" s="44" t="s">
        <v>51</v>
      </c>
      <c r="C38" s="52">
        <v>760</v>
      </c>
      <c r="D38" s="38">
        <v>18</v>
      </c>
      <c r="E38" s="38"/>
      <c r="F38" s="10">
        <v>6</v>
      </c>
      <c r="G38" s="26">
        <v>10</v>
      </c>
      <c r="H38" s="38"/>
      <c r="I38" s="27">
        <f t="shared" si="1"/>
        <v>13680</v>
      </c>
      <c r="J38" s="27">
        <f t="shared" si="2"/>
        <v>0</v>
      </c>
      <c r="K38" s="27">
        <f t="shared" si="3"/>
        <v>4560</v>
      </c>
      <c r="L38" s="27">
        <f t="shared" si="4"/>
        <v>7600</v>
      </c>
      <c r="M38" s="27">
        <f t="shared" si="5"/>
        <v>0</v>
      </c>
      <c r="N38" s="28">
        <f t="shared" si="7"/>
        <v>25840</v>
      </c>
      <c r="O38" s="20">
        <v>1</v>
      </c>
      <c r="P38" s="39" t="s">
        <v>414</v>
      </c>
      <c r="Q38" s="45" t="s">
        <v>52</v>
      </c>
      <c r="R38" s="29" t="s">
        <v>349</v>
      </c>
      <c r="S38" s="39" t="s">
        <v>383</v>
      </c>
      <c r="T38" s="39" t="s">
        <v>415</v>
      </c>
      <c r="U38" s="40" t="s">
        <v>656</v>
      </c>
      <c r="V38" s="42">
        <v>22</v>
      </c>
    </row>
    <row r="39" spans="1:22" s="31" customFormat="1" ht="28.8" x14ac:dyDescent="0.3">
      <c r="A39" s="10">
        <f t="shared" si="6"/>
        <v>38</v>
      </c>
      <c r="B39" s="48" t="s">
        <v>300</v>
      </c>
      <c r="C39" s="51">
        <v>349.6</v>
      </c>
      <c r="D39" s="10">
        <v>100</v>
      </c>
      <c r="E39" s="10"/>
      <c r="F39" s="10">
        <v>1</v>
      </c>
      <c r="G39" s="26">
        <v>50</v>
      </c>
      <c r="H39" s="10"/>
      <c r="I39" s="27">
        <f t="shared" si="1"/>
        <v>34960</v>
      </c>
      <c r="J39" s="27">
        <f t="shared" si="2"/>
        <v>0</v>
      </c>
      <c r="K39" s="27">
        <f t="shared" si="3"/>
        <v>349.6</v>
      </c>
      <c r="L39" s="27">
        <f t="shared" si="4"/>
        <v>17480</v>
      </c>
      <c r="M39" s="27">
        <f t="shared" si="5"/>
        <v>0</v>
      </c>
      <c r="N39" s="28">
        <f t="shared" si="7"/>
        <v>52789.599999999999</v>
      </c>
      <c r="O39" s="20">
        <v>1</v>
      </c>
      <c r="P39" s="29" t="s">
        <v>416</v>
      </c>
      <c r="Q39" s="49" t="s">
        <v>53</v>
      </c>
      <c r="R39" s="29" t="s">
        <v>349</v>
      </c>
      <c r="S39" s="29" t="s">
        <v>383</v>
      </c>
      <c r="T39" s="29" t="s">
        <v>417</v>
      </c>
      <c r="U39" s="30" t="s">
        <v>657</v>
      </c>
      <c r="V39" s="42">
        <v>22</v>
      </c>
    </row>
    <row r="40" spans="1:22" s="31" customFormat="1" ht="28.8" x14ac:dyDescent="0.3">
      <c r="A40" s="10">
        <f t="shared" si="6"/>
        <v>39</v>
      </c>
      <c r="B40" s="48" t="s">
        <v>302</v>
      </c>
      <c r="C40" s="51">
        <v>450.3</v>
      </c>
      <c r="D40" s="10">
        <v>100</v>
      </c>
      <c r="E40" s="10"/>
      <c r="F40" s="10">
        <v>6</v>
      </c>
      <c r="G40" s="26">
        <v>100</v>
      </c>
      <c r="H40" s="10"/>
      <c r="I40" s="27">
        <f t="shared" si="1"/>
        <v>45030</v>
      </c>
      <c r="J40" s="27">
        <f t="shared" si="2"/>
        <v>0</v>
      </c>
      <c r="K40" s="27">
        <f t="shared" si="3"/>
        <v>2701.8</v>
      </c>
      <c r="L40" s="27">
        <f t="shared" si="4"/>
        <v>45030</v>
      </c>
      <c r="M40" s="27">
        <f t="shared" si="5"/>
        <v>0</v>
      </c>
      <c r="N40" s="28">
        <f t="shared" si="7"/>
        <v>92761.8</v>
      </c>
      <c r="O40" s="20">
        <v>1</v>
      </c>
      <c r="P40" s="29" t="s">
        <v>418</v>
      </c>
      <c r="Q40" s="49" t="s">
        <v>301</v>
      </c>
      <c r="R40" s="29" t="s">
        <v>349</v>
      </c>
      <c r="S40" s="29" t="s">
        <v>383</v>
      </c>
      <c r="T40" s="29" t="s">
        <v>419</v>
      </c>
      <c r="U40" s="30" t="s">
        <v>658</v>
      </c>
      <c r="V40" s="42">
        <v>22</v>
      </c>
    </row>
    <row r="41" spans="1:22" s="68" customFormat="1" ht="28.8" x14ac:dyDescent="0.3">
      <c r="A41" s="10" t="e">
        <f>#REF!+1</f>
        <v>#REF!</v>
      </c>
      <c r="B41" s="24" t="s">
        <v>55</v>
      </c>
      <c r="C41" s="67">
        <v>186.2</v>
      </c>
      <c r="D41" s="32">
        <v>96</v>
      </c>
      <c r="E41" s="32">
        <v>4</v>
      </c>
      <c r="F41" s="10">
        <v>1</v>
      </c>
      <c r="G41" s="26">
        <v>50</v>
      </c>
      <c r="H41" s="10"/>
      <c r="I41" s="27">
        <f t="shared" si="1"/>
        <v>17875.199999999997</v>
      </c>
      <c r="J41" s="27">
        <f t="shared" si="2"/>
        <v>744.8</v>
      </c>
      <c r="K41" s="27">
        <f t="shared" si="3"/>
        <v>186.2</v>
      </c>
      <c r="L41" s="27">
        <f t="shared" si="4"/>
        <v>9310</v>
      </c>
      <c r="M41" s="27">
        <f t="shared" si="5"/>
        <v>0</v>
      </c>
      <c r="N41" s="28">
        <f t="shared" si="7"/>
        <v>28116.199999999997</v>
      </c>
      <c r="O41" s="20">
        <v>1</v>
      </c>
      <c r="P41" s="65" t="s">
        <v>420</v>
      </c>
      <c r="Q41" s="47" t="s">
        <v>56</v>
      </c>
      <c r="R41" s="29" t="s">
        <v>349</v>
      </c>
      <c r="S41" s="65" t="s">
        <v>383</v>
      </c>
      <c r="T41" s="65" t="s">
        <v>421</v>
      </c>
      <c r="U41" s="66" t="s">
        <v>659</v>
      </c>
      <c r="V41" s="42">
        <v>22</v>
      </c>
    </row>
    <row r="42" spans="1:22" s="31" customFormat="1" ht="57.6" x14ac:dyDescent="0.3">
      <c r="A42" s="10" t="e">
        <f t="shared" si="6"/>
        <v>#REF!</v>
      </c>
      <c r="B42" s="24" t="s">
        <v>57</v>
      </c>
      <c r="C42" s="51">
        <v>38</v>
      </c>
      <c r="D42" s="10">
        <v>258</v>
      </c>
      <c r="E42" s="10">
        <v>16</v>
      </c>
      <c r="F42" s="10">
        <v>1</v>
      </c>
      <c r="G42" s="26">
        <v>120</v>
      </c>
      <c r="H42" s="10"/>
      <c r="I42" s="27">
        <f t="shared" si="1"/>
        <v>9804</v>
      </c>
      <c r="J42" s="27">
        <f t="shared" si="2"/>
        <v>608</v>
      </c>
      <c r="K42" s="27">
        <f t="shared" si="3"/>
        <v>38</v>
      </c>
      <c r="L42" s="27">
        <f t="shared" si="4"/>
        <v>4560</v>
      </c>
      <c r="M42" s="27">
        <f t="shared" si="5"/>
        <v>0</v>
      </c>
      <c r="N42" s="28">
        <f t="shared" si="7"/>
        <v>15010</v>
      </c>
      <c r="O42" s="20">
        <v>1</v>
      </c>
      <c r="P42" s="29" t="s">
        <v>422</v>
      </c>
      <c r="Q42" s="47" t="s">
        <v>58</v>
      </c>
      <c r="R42" s="29" t="s">
        <v>349</v>
      </c>
      <c r="S42" s="29" t="s">
        <v>383</v>
      </c>
      <c r="T42" s="29" t="s">
        <v>423</v>
      </c>
      <c r="U42" s="30" t="s">
        <v>661</v>
      </c>
      <c r="V42" s="42">
        <v>22</v>
      </c>
    </row>
    <row r="43" spans="1:22" s="31" customFormat="1" ht="33.75" customHeight="1" x14ac:dyDescent="0.3">
      <c r="A43" s="10" t="e">
        <f t="shared" si="6"/>
        <v>#REF!</v>
      </c>
      <c r="B43" s="24" t="s">
        <v>59</v>
      </c>
      <c r="C43" s="51">
        <v>260.3</v>
      </c>
      <c r="D43" s="10">
        <v>42</v>
      </c>
      <c r="E43" s="10">
        <v>4</v>
      </c>
      <c r="F43" s="10">
        <v>1</v>
      </c>
      <c r="G43" s="26">
        <v>20</v>
      </c>
      <c r="H43" s="10"/>
      <c r="I43" s="27">
        <f t="shared" si="1"/>
        <v>10932.6</v>
      </c>
      <c r="J43" s="27">
        <f t="shared" si="2"/>
        <v>1041.2</v>
      </c>
      <c r="K43" s="27">
        <f t="shared" si="3"/>
        <v>260.3</v>
      </c>
      <c r="L43" s="27">
        <f t="shared" si="4"/>
        <v>5206</v>
      </c>
      <c r="M43" s="27">
        <f t="shared" si="5"/>
        <v>0</v>
      </c>
      <c r="N43" s="28">
        <f t="shared" si="7"/>
        <v>17440.099999999999</v>
      </c>
      <c r="O43" s="20">
        <v>1</v>
      </c>
      <c r="P43" s="29" t="s">
        <v>424</v>
      </c>
      <c r="Q43" s="47" t="s">
        <v>60</v>
      </c>
      <c r="R43" s="29" t="s">
        <v>349</v>
      </c>
      <c r="S43" s="29" t="s">
        <v>383</v>
      </c>
      <c r="T43" s="29" t="s">
        <v>425</v>
      </c>
      <c r="U43" s="30" t="s">
        <v>660</v>
      </c>
      <c r="V43" s="42">
        <v>22</v>
      </c>
    </row>
    <row r="44" spans="1:22" s="31" customFormat="1" ht="28.8" x14ac:dyDescent="0.3">
      <c r="A44" s="10" t="e">
        <f t="shared" si="6"/>
        <v>#REF!</v>
      </c>
      <c r="B44" s="24" t="s">
        <v>61</v>
      </c>
      <c r="C44" s="51">
        <v>170.05</v>
      </c>
      <c r="D44" s="10">
        <v>21</v>
      </c>
      <c r="E44" s="10">
        <v>4</v>
      </c>
      <c r="F44" s="10">
        <v>1</v>
      </c>
      <c r="G44" s="26">
        <v>10</v>
      </c>
      <c r="H44" s="10"/>
      <c r="I44" s="27">
        <f t="shared" si="1"/>
        <v>3571.05</v>
      </c>
      <c r="J44" s="27">
        <f t="shared" si="2"/>
        <v>680.2</v>
      </c>
      <c r="K44" s="27">
        <f t="shared" si="3"/>
        <v>170.05</v>
      </c>
      <c r="L44" s="27">
        <f t="shared" si="4"/>
        <v>1700.5</v>
      </c>
      <c r="M44" s="27">
        <f t="shared" si="5"/>
        <v>0</v>
      </c>
      <c r="N44" s="28">
        <f t="shared" si="7"/>
        <v>6121.8</v>
      </c>
      <c r="O44" s="20">
        <v>1</v>
      </c>
      <c r="P44" s="29" t="s">
        <v>426</v>
      </c>
      <c r="Q44" s="47" t="s">
        <v>62</v>
      </c>
      <c r="R44" s="29" t="s">
        <v>349</v>
      </c>
      <c r="S44" s="29" t="s">
        <v>383</v>
      </c>
      <c r="T44" s="29" t="s">
        <v>427</v>
      </c>
      <c r="U44" s="30" t="s">
        <v>662</v>
      </c>
      <c r="V44" s="42">
        <v>22</v>
      </c>
    </row>
    <row r="45" spans="1:22" s="31" customFormat="1" ht="43.2" x14ac:dyDescent="0.3">
      <c r="A45" s="10" t="e">
        <f>#REF!+1</f>
        <v>#REF!</v>
      </c>
      <c r="B45" s="24" t="s">
        <v>261</v>
      </c>
      <c r="C45" s="51">
        <v>132.05000000000001</v>
      </c>
      <c r="D45" s="10">
        <v>80</v>
      </c>
      <c r="E45" s="10"/>
      <c r="F45" s="10">
        <v>22</v>
      </c>
      <c r="G45" s="26">
        <v>40</v>
      </c>
      <c r="H45" s="10"/>
      <c r="I45" s="27">
        <f t="shared" si="1"/>
        <v>10564</v>
      </c>
      <c r="J45" s="27">
        <f t="shared" si="2"/>
        <v>0</v>
      </c>
      <c r="K45" s="27">
        <f t="shared" si="3"/>
        <v>2905.1000000000004</v>
      </c>
      <c r="L45" s="27">
        <f t="shared" si="4"/>
        <v>5282</v>
      </c>
      <c r="M45" s="27">
        <f t="shared" si="5"/>
        <v>0</v>
      </c>
      <c r="N45" s="28">
        <f t="shared" si="7"/>
        <v>18751.099999999999</v>
      </c>
      <c r="O45" s="20">
        <v>1</v>
      </c>
      <c r="P45" s="29" t="s">
        <v>428</v>
      </c>
      <c r="Q45" s="32" t="s">
        <v>328</v>
      </c>
      <c r="R45" s="29" t="s">
        <v>349</v>
      </c>
      <c r="S45" s="29" t="s">
        <v>386</v>
      </c>
      <c r="T45" s="29" t="s">
        <v>429</v>
      </c>
      <c r="U45" s="30" t="s">
        <v>663</v>
      </c>
      <c r="V45" s="42">
        <v>22</v>
      </c>
    </row>
    <row r="46" spans="1:22" s="31" customFormat="1" x14ac:dyDescent="0.3">
      <c r="A46" s="10" t="e">
        <f t="shared" si="6"/>
        <v>#REF!</v>
      </c>
      <c r="B46" s="24" t="s">
        <v>66</v>
      </c>
      <c r="C46" s="51">
        <v>111</v>
      </c>
      <c r="D46" s="10">
        <v>70</v>
      </c>
      <c r="E46" s="10"/>
      <c r="F46" s="10">
        <v>30</v>
      </c>
      <c r="G46" s="26">
        <v>35</v>
      </c>
      <c r="H46" s="10"/>
      <c r="I46" s="27">
        <f t="shared" si="1"/>
        <v>7770</v>
      </c>
      <c r="J46" s="27">
        <f t="shared" si="2"/>
        <v>0</v>
      </c>
      <c r="K46" s="27">
        <f t="shared" si="3"/>
        <v>3330</v>
      </c>
      <c r="L46" s="27">
        <f t="shared" si="4"/>
        <v>3885</v>
      </c>
      <c r="M46" s="27">
        <f t="shared" si="5"/>
        <v>0</v>
      </c>
      <c r="N46" s="28">
        <f t="shared" si="7"/>
        <v>14985</v>
      </c>
      <c r="O46" s="20">
        <v>1</v>
      </c>
      <c r="P46" s="29" t="s">
        <v>840</v>
      </c>
      <c r="Q46" s="20" t="s">
        <v>779</v>
      </c>
      <c r="R46" s="29" t="s">
        <v>349</v>
      </c>
      <c r="S46" s="29" t="s">
        <v>383</v>
      </c>
      <c r="T46" s="29" t="s">
        <v>841</v>
      </c>
      <c r="U46" s="30" t="s">
        <v>808</v>
      </c>
      <c r="V46" s="42">
        <v>22</v>
      </c>
    </row>
    <row r="47" spans="1:22" s="31" customFormat="1" x14ac:dyDescent="0.3">
      <c r="A47" s="10" t="e">
        <f t="shared" si="6"/>
        <v>#REF!</v>
      </c>
      <c r="B47" s="50" t="s">
        <v>181</v>
      </c>
      <c r="C47" s="51">
        <v>251.75</v>
      </c>
      <c r="D47" s="10">
        <v>20</v>
      </c>
      <c r="E47" s="10"/>
      <c r="F47" s="10">
        <v>1</v>
      </c>
      <c r="G47" s="26">
        <v>10</v>
      </c>
      <c r="H47" s="10"/>
      <c r="I47" s="27">
        <f t="shared" si="1"/>
        <v>5035</v>
      </c>
      <c r="J47" s="27">
        <f t="shared" si="2"/>
        <v>0</v>
      </c>
      <c r="K47" s="27">
        <f t="shared" si="3"/>
        <v>251.75</v>
      </c>
      <c r="L47" s="27">
        <f t="shared" si="4"/>
        <v>2517.5</v>
      </c>
      <c r="M47" s="27">
        <f t="shared" si="5"/>
        <v>0</v>
      </c>
      <c r="N47" s="28">
        <f t="shared" si="7"/>
        <v>7804.25</v>
      </c>
      <c r="O47" s="20">
        <v>1</v>
      </c>
      <c r="P47" s="29" t="s">
        <v>181</v>
      </c>
      <c r="Q47" s="10" t="s">
        <v>182</v>
      </c>
      <c r="R47" s="29" t="s">
        <v>349</v>
      </c>
      <c r="S47" s="29" t="s">
        <v>383</v>
      </c>
      <c r="T47" s="29" t="s">
        <v>430</v>
      </c>
      <c r="U47" s="30" t="s">
        <v>664</v>
      </c>
      <c r="V47" s="42">
        <v>22</v>
      </c>
    </row>
    <row r="48" spans="1:22" s="31" customFormat="1" x14ac:dyDescent="0.3">
      <c r="A48" s="10" t="e">
        <f t="shared" si="6"/>
        <v>#REF!</v>
      </c>
      <c r="B48" s="50" t="s">
        <v>179</v>
      </c>
      <c r="C48" s="51">
        <v>278.35000000000002</v>
      </c>
      <c r="D48" s="10">
        <v>20</v>
      </c>
      <c r="E48" s="10"/>
      <c r="F48" s="10">
        <v>1</v>
      </c>
      <c r="G48" s="26">
        <v>10</v>
      </c>
      <c r="H48" s="10"/>
      <c r="I48" s="27">
        <f t="shared" si="1"/>
        <v>5567</v>
      </c>
      <c r="J48" s="27">
        <f t="shared" si="2"/>
        <v>0</v>
      </c>
      <c r="K48" s="27">
        <f t="shared" si="3"/>
        <v>278.35000000000002</v>
      </c>
      <c r="L48" s="27">
        <f t="shared" si="4"/>
        <v>2783.5</v>
      </c>
      <c r="M48" s="27">
        <f t="shared" si="5"/>
        <v>0</v>
      </c>
      <c r="N48" s="28">
        <f t="shared" si="7"/>
        <v>8628.85</v>
      </c>
      <c r="O48" s="20">
        <v>1</v>
      </c>
      <c r="P48" s="29" t="s">
        <v>179</v>
      </c>
      <c r="Q48" s="10" t="s">
        <v>180</v>
      </c>
      <c r="R48" s="29" t="s">
        <v>349</v>
      </c>
      <c r="S48" s="29" t="s">
        <v>383</v>
      </c>
      <c r="T48" s="29" t="s">
        <v>431</v>
      </c>
      <c r="U48" s="30" t="s">
        <v>665</v>
      </c>
      <c r="V48" s="42">
        <v>22</v>
      </c>
    </row>
    <row r="49" spans="1:22" s="31" customFormat="1" ht="28.8" x14ac:dyDescent="0.3">
      <c r="A49" s="10" t="e">
        <f t="shared" si="6"/>
        <v>#REF!</v>
      </c>
      <c r="B49" s="35" t="s">
        <v>67</v>
      </c>
      <c r="C49" s="51">
        <v>253</v>
      </c>
      <c r="D49" s="10">
        <v>60</v>
      </c>
      <c r="E49" s="10"/>
      <c r="F49" s="10">
        <v>1</v>
      </c>
      <c r="G49" s="26">
        <v>30</v>
      </c>
      <c r="H49" s="10"/>
      <c r="I49" s="27">
        <f t="shared" si="1"/>
        <v>15180</v>
      </c>
      <c r="J49" s="27">
        <f t="shared" si="2"/>
        <v>0</v>
      </c>
      <c r="K49" s="27">
        <f t="shared" si="3"/>
        <v>253</v>
      </c>
      <c r="L49" s="27">
        <f t="shared" si="4"/>
        <v>7590</v>
      </c>
      <c r="M49" s="27">
        <f t="shared" si="5"/>
        <v>0</v>
      </c>
      <c r="N49" s="28">
        <f t="shared" si="7"/>
        <v>23023</v>
      </c>
      <c r="O49" s="20">
        <v>1</v>
      </c>
      <c r="P49" s="29" t="s">
        <v>842</v>
      </c>
      <c r="Q49" s="20" t="s">
        <v>780</v>
      </c>
      <c r="R49" s="29" t="s">
        <v>349</v>
      </c>
      <c r="S49" s="29" t="s">
        <v>383</v>
      </c>
      <c r="T49" s="29" t="s">
        <v>843</v>
      </c>
      <c r="U49" s="30" t="s">
        <v>812</v>
      </c>
      <c r="V49" s="42">
        <v>22</v>
      </c>
    </row>
    <row r="50" spans="1:22" s="31" customFormat="1" ht="28.8" x14ac:dyDescent="0.3">
      <c r="A50" s="10" t="e">
        <f t="shared" si="6"/>
        <v>#REF!</v>
      </c>
      <c r="B50" s="35" t="s">
        <v>68</v>
      </c>
      <c r="C50" s="51">
        <v>300.2</v>
      </c>
      <c r="D50" s="10">
        <v>75</v>
      </c>
      <c r="E50" s="10"/>
      <c r="F50" s="10">
        <v>1</v>
      </c>
      <c r="G50" s="26">
        <v>40</v>
      </c>
      <c r="H50" s="10"/>
      <c r="I50" s="27">
        <f t="shared" si="1"/>
        <v>22515</v>
      </c>
      <c r="J50" s="27">
        <f t="shared" si="2"/>
        <v>0</v>
      </c>
      <c r="K50" s="27">
        <f t="shared" si="3"/>
        <v>300.2</v>
      </c>
      <c r="L50" s="27">
        <f t="shared" si="4"/>
        <v>12008</v>
      </c>
      <c r="M50" s="27">
        <f t="shared" si="5"/>
        <v>0</v>
      </c>
      <c r="N50" s="28">
        <f t="shared" si="7"/>
        <v>34823.199999999997</v>
      </c>
      <c r="O50" s="20">
        <v>1</v>
      </c>
      <c r="P50" s="29" t="s">
        <v>844</v>
      </c>
      <c r="Q50" s="20" t="s">
        <v>781</v>
      </c>
      <c r="R50" s="29" t="s">
        <v>349</v>
      </c>
      <c r="S50" s="29" t="s">
        <v>383</v>
      </c>
      <c r="T50" s="29" t="s">
        <v>845</v>
      </c>
      <c r="U50" s="30" t="s">
        <v>813</v>
      </c>
      <c r="V50" s="42">
        <v>22</v>
      </c>
    </row>
    <row r="51" spans="1:22" s="31" customFormat="1" x14ac:dyDescent="0.3">
      <c r="A51" s="10" t="e">
        <f t="shared" si="6"/>
        <v>#REF!</v>
      </c>
      <c r="B51" s="35" t="s">
        <v>267</v>
      </c>
      <c r="C51" s="51">
        <v>354.35</v>
      </c>
      <c r="D51" s="10">
        <v>30</v>
      </c>
      <c r="E51" s="10"/>
      <c r="F51" s="10">
        <v>1</v>
      </c>
      <c r="G51" s="26">
        <v>15</v>
      </c>
      <c r="H51" s="10"/>
      <c r="I51" s="27">
        <f t="shared" si="1"/>
        <v>10630.5</v>
      </c>
      <c r="J51" s="27">
        <f t="shared" si="2"/>
        <v>0</v>
      </c>
      <c r="K51" s="27">
        <f t="shared" si="3"/>
        <v>354.35</v>
      </c>
      <c r="L51" s="27">
        <f t="shared" si="4"/>
        <v>5315.25</v>
      </c>
      <c r="M51" s="27">
        <f t="shared" si="5"/>
        <v>0</v>
      </c>
      <c r="N51" s="28">
        <f t="shared" si="7"/>
        <v>16300.1</v>
      </c>
      <c r="O51" s="20">
        <v>1</v>
      </c>
      <c r="P51" s="29" t="s">
        <v>432</v>
      </c>
      <c r="Q51" s="36" t="s">
        <v>268</v>
      </c>
      <c r="R51" s="29" t="s">
        <v>349</v>
      </c>
      <c r="S51" s="29" t="s">
        <v>383</v>
      </c>
      <c r="T51" s="29" t="s">
        <v>433</v>
      </c>
      <c r="U51" s="30" t="s">
        <v>666</v>
      </c>
      <c r="V51" s="42">
        <v>22</v>
      </c>
    </row>
    <row r="52" spans="1:22" s="31" customFormat="1" ht="28.8" x14ac:dyDescent="0.3">
      <c r="A52" s="10" t="e">
        <f t="shared" si="6"/>
        <v>#REF!</v>
      </c>
      <c r="B52" s="35" t="s">
        <v>69</v>
      </c>
      <c r="C52" s="51">
        <v>422.75</v>
      </c>
      <c r="D52" s="10">
        <v>30</v>
      </c>
      <c r="E52" s="10"/>
      <c r="F52" s="10">
        <v>10</v>
      </c>
      <c r="G52" s="26">
        <v>15</v>
      </c>
      <c r="H52" s="10">
        <v>12</v>
      </c>
      <c r="I52" s="27">
        <f t="shared" si="1"/>
        <v>12682.5</v>
      </c>
      <c r="J52" s="27">
        <f t="shared" si="2"/>
        <v>0</v>
      </c>
      <c r="K52" s="27">
        <f t="shared" si="3"/>
        <v>4227.5</v>
      </c>
      <c r="L52" s="27">
        <f t="shared" si="4"/>
        <v>6341.25</v>
      </c>
      <c r="M52" s="27">
        <f t="shared" si="5"/>
        <v>5073</v>
      </c>
      <c r="N52" s="28">
        <f t="shared" si="7"/>
        <v>28324.25</v>
      </c>
      <c r="O52" s="20">
        <v>1</v>
      </c>
      <c r="P52" s="29" t="s">
        <v>846</v>
      </c>
      <c r="Q52" s="20" t="s">
        <v>782</v>
      </c>
      <c r="R52" s="29" t="s">
        <v>349</v>
      </c>
      <c r="S52" s="29" t="s">
        <v>383</v>
      </c>
      <c r="T52" s="29" t="s">
        <v>847</v>
      </c>
      <c r="U52" s="30" t="s">
        <v>814</v>
      </c>
      <c r="V52" s="42">
        <v>22</v>
      </c>
    </row>
    <row r="53" spans="1:22" s="31" customFormat="1" x14ac:dyDescent="0.3">
      <c r="A53" s="10" t="e">
        <f t="shared" si="6"/>
        <v>#REF!</v>
      </c>
      <c r="B53" s="50" t="s">
        <v>174</v>
      </c>
      <c r="C53" s="51">
        <v>84.36</v>
      </c>
      <c r="D53" s="10">
        <v>30</v>
      </c>
      <c r="E53" s="10"/>
      <c r="F53" s="10">
        <v>66</v>
      </c>
      <c r="G53" s="26">
        <v>15</v>
      </c>
      <c r="H53" s="10"/>
      <c r="I53" s="27">
        <f t="shared" si="1"/>
        <v>2530.8000000000002</v>
      </c>
      <c r="J53" s="27">
        <f t="shared" si="2"/>
        <v>0</v>
      </c>
      <c r="K53" s="27">
        <f t="shared" si="3"/>
        <v>5567.76</v>
      </c>
      <c r="L53" s="27">
        <f t="shared" si="4"/>
        <v>1265.4000000000001</v>
      </c>
      <c r="M53" s="27">
        <f t="shared" si="5"/>
        <v>0</v>
      </c>
      <c r="N53" s="28">
        <f t="shared" si="7"/>
        <v>9363.9600000000009</v>
      </c>
      <c r="O53" s="20">
        <v>1</v>
      </c>
      <c r="P53" s="29" t="s">
        <v>174</v>
      </c>
      <c r="Q53" s="10" t="s">
        <v>912</v>
      </c>
      <c r="R53" s="29" t="s">
        <v>349</v>
      </c>
      <c r="S53" s="29" t="s">
        <v>383</v>
      </c>
      <c r="T53" s="29" t="s">
        <v>913</v>
      </c>
      <c r="U53" s="30" t="s">
        <v>667</v>
      </c>
      <c r="V53" s="42">
        <v>22</v>
      </c>
    </row>
    <row r="54" spans="1:22" s="31" customFormat="1" x14ac:dyDescent="0.3">
      <c r="A54" s="10" t="e">
        <f t="shared" si="6"/>
        <v>#REF!</v>
      </c>
      <c r="B54" s="50" t="s">
        <v>167</v>
      </c>
      <c r="C54" s="51">
        <v>220.4</v>
      </c>
      <c r="D54" s="10">
        <v>30</v>
      </c>
      <c r="E54" s="10"/>
      <c r="F54" s="10">
        <v>1</v>
      </c>
      <c r="G54" s="26">
        <v>15</v>
      </c>
      <c r="H54" s="10"/>
      <c r="I54" s="27">
        <f t="shared" si="1"/>
        <v>6612</v>
      </c>
      <c r="J54" s="27">
        <f t="shared" si="2"/>
        <v>0</v>
      </c>
      <c r="K54" s="27">
        <f t="shared" si="3"/>
        <v>220.4</v>
      </c>
      <c r="L54" s="27">
        <f t="shared" si="4"/>
        <v>3306</v>
      </c>
      <c r="M54" s="27">
        <f t="shared" si="5"/>
        <v>0</v>
      </c>
      <c r="N54" s="28">
        <f t="shared" si="7"/>
        <v>10138.4</v>
      </c>
      <c r="O54" s="20">
        <v>1</v>
      </c>
      <c r="P54" s="29" t="s">
        <v>167</v>
      </c>
      <c r="Q54" s="10" t="s">
        <v>168</v>
      </c>
      <c r="R54" s="29" t="s">
        <v>349</v>
      </c>
      <c r="S54" s="29" t="s">
        <v>383</v>
      </c>
      <c r="T54" s="29" t="s">
        <v>434</v>
      </c>
      <c r="U54" s="30" t="s">
        <v>668</v>
      </c>
      <c r="V54" s="42">
        <v>22</v>
      </c>
    </row>
    <row r="55" spans="1:22" s="31" customFormat="1" x14ac:dyDescent="0.3">
      <c r="A55" s="10" t="e">
        <f t="shared" si="6"/>
        <v>#REF!</v>
      </c>
      <c r="B55" s="50" t="s">
        <v>175</v>
      </c>
      <c r="C55" s="51">
        <v>294.5</v>
      </c>
      <c r="D55" s="10">
        <v>30</v>
      </c>
      <c r="E55" s="10"/>
      <c r="F55" s="10">
        <v>2</v>
      </c>
      <c r="G55" s="26">
        <v>15</v>
      </c>
      <c r="H55" s="10"/>
      <c r="I55" s="27">
        <f t="shared" si="1"/>
        <v>8835</v>
      </c>
      <c r="J55" s="27">
        <f t="shared" si="2"/>
        <v>0</v>
      </c>
      <c r="K55" s="27">
        <f t="shared" si="3"/>
        <v>589</v>
      </c>
      <c r="L55" s="27">
        <f t="shared" si="4"/>
        <v>4417.5</v>
      </c>
      <c r="M55" s="27">
        <f t="shared" si="5"/>
        <v>0</v>
      </c>
      <c r="N55" s="28">
        <f t="shared" si="7"/>
        <v>13841.5</v>
      </c>
      <c r="O55" s="20">
        <v>1</v>
      </c>
      <c r="P55" s="29" t="s">
        <v>175</v>
      </c>
      <c r="Q55" s="36" t="s">
        <v>914</v>
      </c>
      <c r="R55" s="29" t="s">
        <v>349</v>
      </c>
      <c r="S55" s="29" t="s">
        <v>383</v>
      </c>
      <c r="T55" s="29" t="s">
        <v>623</v>
      </c>
      <c r="U55" s="30" t="s">
        <v>915</v>
      </c>
      <c r="V55" s="42">
        <v>22</v>
      </c>
    </row>
    <row r="56" spans="1:22" s="31" customFormat="1" x14ac:dyDescent="0.3">
      <c r="A56" s="10" t="e">
        <f t="shared" si="6"/>
        <v>#REF!</v>
      </c>
      <c r="B56" s="50" t="s">
        <v>169</v>
      </c>
      <c r="C56" s="51">
        <v>124.45</v>
      </c>
      <c r="D56" s="10">
        <v>30</v>
      </c>
      <c r="E56" s="10"/>
      <c r="F56" s="10">
        <v>1</v>
      </c>
      <c r="G56" s="26">
        <v>15</v>
      </c>
      <c r="H56" s="10"/>
      <c r="I56" s="27">
        <f t="shared" si="1"/>
        <v>3733.5</v>
      </c>
      <c r="J56" s="27">
        <f t="shared" si="2"/>
        <v>0</v>
      </c>
      <c r="K56" s="27">
        <f t="shared" si="3"/>
        <v>124.45</v>
      </c>
      <c r="L56" s="27">
        <f t="shared" si="4"/>
        <v>1866.75</v>
      </c>
      <c r="M56" s="27">
        <f t="shared" si="5"/>
        <v>0</v>
      </c>
      <c r="N56" s="28">
        <f t="shared" si="7"/>
        <v>5724.7</v>
      </c>
      <c r="O56" s="20">
        <v>1</v>
      </c>
      <c r="P56" s="29" t="s">
        <v>169</v>
      </c>
      <c r="Q56" s="10" t="s">
        <v>170</v>
      </c>
      <c r="R56" s="29" t="s">
        <v>349</v>
      </c>
      <c r="S56" s="29" t="s">
        <v>383</v>
      </c>
      <c r="T56" s="29" t="s">
        <v>435</v>
      </c>
      <c r="U56" s="30" t="s">
        <v>669</v>
      </c>
      <c r="V56" s="42">
        <v>22</v>
      </c>
    </row>
    <row r="57" spans="1:22" s="31" customFormat="1" ht="24" customHeight="1" x14ac:dyDescent="0.3">
      <c r="A57" s="10" t="e">
        <f t="shared" si="6"/>
        <v>#REF!</v>
      </c>
      <c r="B57" s="50" t="s">
        <v>171</v>
      </c>
      <c r="C57" s="51">
        <v>94.334999999999994</v>
      </c>
      <c r="D57" s="10">
        <v>30</v>
      </c>
      <c r="E57" s="10"/>
      <c r="F57" s="10">
        <v>17</v>
      </c>
      <c r="G57" s="26">
        <v>15</v>
      </c>
      <c r="H57" s="10"/>
      <c r="I57" s="27">
        <f t="shared" si="1"/>
        <v>2830.0499999999997</v>
      </c>
      <c r="J57" s="27">
        <f t="shared" si="2"/>
        <v>0</v>
      </c>
      <c r="K57" s="27">
        <f t="shared" si="3"/>
        <v>1603.6949999999999</v>
      </c>
      <c r="L57" s="27">
        <f t="shared" si="4"/>
        <v>1415.0249999999999</v>
      </c>
      <c r="M57" s="27">
        <f t="shared" si="5"/>
        <v>0</v>
      </c>
      <c r="N57" s="28">
        <f t="shared" si="7"/>
        <v>5848.7699999999995</v>
      </c>
      <c r="O57" s="20">
        <v>1</v>
      </c>
      <c r="P57" s="29" t="s">
        <v>171</v>
      </c>
      <c r="Q57" s="32" t="s">
        <v>916</v>
      </c>
      <c r="R57" s="29" t="s">
        <v>349</v>
      </c>
      <c r="S57" s="29" t="s">
        <v>383</v>
      </c>
      <c r="T57" s="29" t="s">
        <v>624</v>
      </c>
      <c r="U57" s="30" t="s">
        <v>918</v>
      </c>
      <c r="V57" s="42">
        <v>22</v>
      </c>
    </row>
    <row r="58" spans="1:22" s="31" customFormat="1" x14ac:dyDescent="0.3">
      <c r="A58" s="10" t="e">
        <f t="shared" si="6"/>
        <v>#REF!</v>
      </c>
      <c r="B58" s="50" t="s">
        <v>172</v>
      </c>
      <c r="C58" s="51">
        <v>124.45</v>
      </c>
      <c r="D58" s="10">
        <v>30</v>
      </c>
      <c r="E58" s="10"/>
      <c r="F58" s="10">
        <v>1</v>
      </c>
      <c r="G58" s="26">
        <v>15</v>
      </c>
      <c r="H58" s="10"/>
      <c r="I58" s="27">
        <f t="shared" si="1"/>
        <v>3733.5</v>
      </c>
      <c r="J58" s="27">
        <f t="shared" si="2"/>
        <v>0</v>
      </c>
      <c r="K58" s="27">
        <f t="shared" si="3"/>
        <v>124.45</v>
      </c>
      <c r="L58" s="27">
        <f t="shared" si="4"/>
        <v>1866.75</v>
      </c>
      <c r="M58" s="27">
        <f t="shared" si="5"/>
        <v>0</v>
      </c>
      <c r="N58" s="28">
        <f t="shared" si="7"/>
        <v>5724.7</v>
      </c>
      <c r="O58" s="20">
        <v>1</v>
      </c>
      <c r="P58" s="29" t="s">
        <v>169</v>
      </c>
      <c r="Q58" s="10" t="s">
        <v>917</v>
      </c>
      <c r="R58" s="29" t="s">
        <v>349</v>
      </c>
      <c r="S58" s="29" t="s">
        <v>383</v>
      </c>
      <c r="T58" s="29" t="s">
        <v>435</v>
      </c>
      <c r="U58" s="30" t="s">
        <v>669</v>
      </c>
      <c r="V58" s="42">
        <v>22</v>
      </c>
    </row>
    <row r="59" spans="1:22" s="31" customFormat="1" x14ac:dyDescent="0.3">
      <c r="A59" s="10" t="e">
        <f t="shared" si="6"/>
        <v>#REF!</v>
      </c>
      <c r="B59" s="50" t="s">
        <v>173</v>
      </c>
      <c r="C59" s="51">
        <v>115.9</v>
      </c>
      <c r="D59" s="10">
        <v>30</v>
      </c>
      <c r="E59" s="10"/>
      <c r="F59" s="10">
        <v>2</v>
      </c>
      <c r="G59" s="26">
        <v>15</v>
      </c>
      <c r="H59" s="10"/>
      <c r="I59" s="27">
        <f t="shared" si="1"/>
        <v>3477</v>
      </c>
      <c r="J59" s="27">
        <f t="shared" si="2"/>
        <v>0</v>
      </c>
      <c r="K59" s="27">
        <f t="shared" si="3"/>
        <v>231.8</v>
      </c>
      <c r="L59" s="27">
        <f t="shared" si="4"/>
        <v>1738.5</v>
      </c>
      <c r="M59" s="27">
        <f t="shared" si="5"/>
        <v>0</v>
      </c>
      <c r="N59" s="28">
        <f t="shared" si="7"/>
        <v>5447.3</v>
      </c>
      <c r="O59" s="20">
        <v>1</v>
      </c>
      <c r="P59" s="29" t="s">
        <v>173</v>
      </c>
      <c r="Q59" s="47" t="s">
        <v>919</v>
      </c>
      <c r="R59" s="29" t="s">
        <v>349</v>
      </c>
      <c r="S59" s="29" t="s">
        <v>383</v>
      </c>
      <c r="T59" s="29" t="s">
        <v>920</v>
      </c>
      <c r="U59" s="30" t="s">
        <v>670</v>
      </c>
      <c r="V59" s="42">
        <v>22</v>
      </c>
    </row>
    <row r="60" spans="1:22" s="31" customFormat="1" x14ac:dyDescent="0.3">
      <c r="A60" s="10" t="e">
        <f t="shared" si="6"/>
        <v>#REF!</v>
      </c>
      <c r="B60" s="50" t="s">
        <v>176</v>
      </c>
      <c r="C60" s="51">
        <v>166.25</v>
      </c>
      <c r="D60" s="10">
        <v>30</v>
      </c>
      <c r="E60" s="10"/>
      <c r="F60" s="10">
        <v>1</v>
      </c>
      <c r="G60" s="26">
        <v>15</v>
      </c>
      <c r="H60" s="10"/>
      <c r="I60" s="27">
        <f t="shared" si="1"/>
        <v>4987.5</v>
      </c>
      <c r="J60" s="27">
        <f t="shared" si="2"/>
        <v>0</v>
      </c>
      <c r="K60" s="27">
        <f t="shared" si="3"/>
        <v>166.25</v>
      </c>
      <c r="L60" s="27">
        <f t="shared" si="4"/>
        <v>2493.75</v>
      </c>
      <c r="M60" s="27">
        <f t="shared" si="5"/>
        <v>0</v>
      </c>
      <c r="N60" s="28">
        <f t="shared" si="7"/>
        <v>7647.5</v>
      </c>
      <c r="O60" s="20">
        <v>1</v>
      </c>
      <c r="P60" s="29" t="s">
        <v>177</v>
      </c>
      <c r="Q60" s="49" t="s">
        <v>178</v>
      </c>
      <c r="R60" s="29" t="s">
        <v>349</v>
      </c>
      <c r="S60" s="29" t="s">
        <v>383</v>
      </c>
      <c r="T60" s="29" t="s">
        <v>436</v>
      </c>
      <c r="U60" s="30" t="s">
        <v>671</v>
      </c>
      <c r="V60" s="42">
        <v>22</v>
      </c>
    </row>
    <row r="61" spans="1:22" s="31" customFormat="1" x14ac:dyDescent="0.3">
      <c r="A61" s="10" t="e">
        <f t="shared" si="6"/>
        <v>#REF!</v>
      </c>
      <c r="B61" s="50" t="s">
        <v>177</v>
      </c>
      <c r="C61" s="51">
        <v>166.25</v>
      </c>
      <c r="D61" s="10">
        <v>30</v>
      </c>
      <c r="E61" s="10">
        <v>4</v>
      </c>
      <c r="F61" s="10">
        <v>1</v>
      </c>
      <c r="G61" s="26">
        <v>15</v>
      </c>
      <c r="H61" s="10"/>
      <c r="I61" s="27">
        <f t="shared" si="1"/>
        <v>4987.5</v>
      </c>
      <c r="J61" s="27">
        <f t="shared" si="2"/>
        <v>665</v>
      </c>
      <c r="K61" s="27">
        <f t="shared" si="3"/>
        <v>166.25</v>
      </c>
      <c r="L61" s="27">
        <f t="shared" si="4"/>
        <v>2493.75</v>
      </c>
      <c r="M61" s="27">
        <f t="shared" si="5"/>
        <v>0</v>
      </c>
      <c r="N61" s="28">
        <f t="shared" si="7"/>
        <v>8312.5</v>
      </c>
      <c r="O61" s="20">
        <v>1</v>
      </c>
      <c r="P61" s="29" t="s">
        <v>177</v>
      </c>
      <c r="Q61" s="10" t="s">
        <v>178</v>
      </c>
      <c r="R61" s="29" t="s">
        <v>349</v>
      </c>
      <c r="S61" s="29" t="s">
        <v>383</v>
      </c>
      <c r="T61" s="29" t="s">
        <v>436</v>
      </c>
      <c r="U61" s="30" t="s">
        <v>671</v>
      </c>
      <c r="V61" s="42">
        <v>22</v>
      </c>
    </row>
    <row r="62" spans="1:22" s="31" customFormat="1" x14ac:dyDescent="0.3">
      <c r="A62" s="10">
        <v>65</v>
      </c>
      <c r="B62" s="50" t="s">
        <v>183</v>
      </c>
      <c r="C62" s="51">
        <v>86.734999999999999</v>
      </c>
      <c r="D62" s="10">
        <v>30</v>
      </c>
      <c r="E62" s="10">
        <v>8</v>
      </c>
      <c r="F62" s="10">
        <v>1</v>
      </c>
      <c r="G62" s="26">
        <v>15</v>
      </c>
      <c r="H62" s="10"/>
      <c r="I62" s="27">
        <f t="shared" si="1"/>
        <v>2602.0500000000002</v>
      </c>
      <c r="J62" s="27">
        <f t="shared" si="2"/>
        <v>693.88</v>
      </c>
      <c r="K62" s="27">
        <f t="shared" si="3"/>
        <v>86.734999999999999</v>
      </c>
      <c r="L62" s="27">
        <f t="shared" si="4"/>
        <v>1301.0250000000001</v>
      </c>
      <c r="M62" s="27">
        <f t="shared" si="5"/>
        <v>0</v>
      </c>
      <c r="N62" s="28">
        <f t="shared" ref="N62:N93" si="8">SUM(I62:M62)</f>
        <v>4683.6900000000005</v>
      </c>
      <c r="O62" s="20">
        <v>1</v>
      </c>
      <c r="P62" s="29" t="s">
        <v>183</v>
      </c>
      <c r="Q62" s="10" t="s">
        <v>54</v>
      </c>
      <c r="R62" s="29" t="s">
        <v>349</v>
      </c>
      <c r="S62" s="29" t="s">
        <v>383</v>
      </c>
      <c r="T62" s="29" t="s">
        <v>437</v>
      </c>
      <c r="U62" s="30" t="s">
        <v>672</v>
      </c>
      <c r="V62" s="42">
        <v>22</v>
      </c>
    </row>
    <row r="63" spans="1:22" s="31" customFormat="1" x14ac:dyDescent="0.3">
      <c r="A63" s="10">
        <f t="shared" ref="A63:A121" si="9">A62+1</f>
        <v>66</v>
      </c>
      <c r="B63" s="50" t="s">
        <v>184</v>
      </c>
      <c r="C63" s="51">
        <v>115.9</v>
      </c>
      <c r="D63" s="10">
        <v>30</v>
      </c>
      <c r="E63" s="10"/>
      <c r="F63" s="10">
        <v>1</v>
      </c>
      <c r="G63" s="26">
        <v>15</v>
      </c>
      <c r="H63" s="10"/>
      <c r="I63" s="27">
        <f t="shared" ref="I63:I121" si="10">D63*C63</f>
        <v>3477</v>
      </c>
      <c r="J63" s="27">
        <f t="shared" ref="J63:J121" si="11">E63*C63</f>
        <v>0</v>
      </c>
      <c r="K63" s="27">
        <f t="shared" ref="K63:K121" si="12">F63*C63</f>
        <v>115.9</v>
      </c>
      <c r="L63" s="27">
        <f t="shared" ref="L63:L121" si="13">G63*C63</f>
        <v>1738.5</v>
      </c>
      <c r="M63" s="27">
        <f t="shared" ref="M63:M121" si="14">H63*C63</f>
        <v>0</v>
      </c>
      <c r="N63" s="28">
        <f t="shared" si="8"/>
        <v>5331.4</v>
      </c>
      <c r="O63" s="20">
        <v>1</v>
      </c>
      <c r="P63" s="29" t="s">
        <v>184</v>
      </c>
      <c r="Q63" s="10" t="s">
        <v>185</v>
      </c>
      <c r="R63" s="29" t="s">
        <v>349</v>
      </c>
      <c r="S63" s="29" t="s">
        <v>383</v>
      </c>
      <c r="T63" s="29" t="s">
        <v>438</v>
      </c>
      <c r="U63" s="30" t="s">
        <v>673</v>
      </c>
      <c r="V63" s="42">
        <v>22</v>
      </c>
    </row>
    <row r="64" spans="1:22" s="41" customFormat="1" x14ac:dyDescent="0.3">
      <c r="A64" s="10">
        <v>68</v>
      </c>
      <c r="B64" s="44" t="s">
        <v>70</v>
      </c>
      <c r="C64" s="52">
        <v>969</v>
      </c>
      <c r="D64" s="38">
        <v>10</v>
      </c>
      <c r="E64" s="38"/>
      <c r="F64" s="10">
        <v>1</v>
      </c>
      <c r="G64" s="26">
        <v>5</v>
      </c>
      <c r="H64" s="38"/>
      <c r="I64" s="27">
        <f t="shared" si="10"/>
        <v>9690</v>
      </c>
      <c r="J64" s="27">
        <f t="shared" si="11"/>
        <v>0</v>
      </c>
      <c r="K64" s="27">
        <f t="shared" si="12"/>
        <v>969</v>
      </c>
      <c r="L64" s="27">
        <f t="shared" si="13"/>
        <v>4845</v>
      </c>
      <c r="M64" s="27">
        <f t="shared" si="14"/>
        <v>0</v>
      </c>
      <c r="N64" s="28">
        <f t="shared" si="8"/>
        <v>15504</v>
      </c>
      <c r="O64" s="20">
        <v>1</v>
      </c>
      <c r="P64" s="39" t="s">
        <v>191</v>
      </c>
      <c r="Q64" s="43" t="s">
        <v>190</v>
      </c>
      <c r="R64" s="29" t="s">
        <v>349</v>
      </c>
      <c r="S64" s="39" t="s">
        <v>383</v>
      </c>
      <c r="T64" s="39" t="s">
        <v>441</v>
      </c>
      <c r="U64" s="40" t="s">
        <v>676</v>
      </c>
      <c r="V64" s="42">
        <v>22</v>
      </c>
    </row>
    <row r="65" spans="1:22" s="31" customFormat="1" x14ac:dyDescent="0.3">
      <c r="A65" s="10">
        <f t="shared" si="9"/>
        <v>69</v>
      </c>
      <c r="B65" s="50" t="s">
        <v>186</v>
      </c>
      <c r="C65" s="51">
        <v>761.9</v>
      </c>
      <c r="D65" s="10">
        <v>10</v>
      </c>
      <c r="E65" s="10"/>
      <c r="F65" s="10">
        <v>1</v>
      </c>
      <c r="G65" s="26">
        <v>5</v>
      </c>
      <c r="H65" s="38"/>
      <c r="I65" s="27">
        <f t="shared" si="10"/>
        <v>7619</v>
      </c>
      <c r="J65" s="27">
        <f t="shared" si="11"/>
        <v>0</v>
      </c>
      <c r="K65" s="27">
        <f t="shared" si="12"/>
        <v>761.9</v>
      </c>
      <c r="L65" s="27">
        <f t="shared" si="13"/>
        <v>3809.5</v>
      </c>
      <c r="M65" s="27">
        <f t="shared" si="14"/>
        <v>0</v>
      </c>
      <c r="N65" s="28">
        <f t="shared" si="8"/>
        <v>12190.4</v>
      </c>
      <c r="O65" s="20">
        <v>1</v>
      </c>
      <c r="P65" s="29" t="s">
        <v>186</v>
      </c>
      <c r="Q65" s="10" t="s">
        <v>189</v>
      </c>
      <c r="R65" s="29" t="s">
        <v>349</v>
      </c>
      <c r="S65" s="29" t="s">
        <v>353</v>
      </c>
      <c r="T65" s="29" t="s">
        <v>439</v>
      </c>
      <c r="U65" s="30" t="s">
        <v>674</v>
      </c>
      <c r="V65" s="42">
        <v>22</v>
      </c>
    </row>
    <row r="66" spans="1:22" s="31" customFormat="1" ht="28.8" x14ac:dyDescent="0.3">
      <c r="A66" s="10">
        <f t="shared" si="9"/>
        <v>70</v>
      </c>
      <c r="B66" s="50" t="s">
        <v>187</v>
      </c>
      <c r="C66" s="51">
        <v>837.9</v>
      </c>
      <c r="D66" s="10">
        <v>10</v>
      </c>
      <c r="E66" s="10"/>
      <c r="F66" s="10">
        <v>1</v>
      </c>
      <c r="G66" s="26">
        <v>5</v>
      </c>
      <c r="H66" s="38"/>
      <c r="I66" s="27">
        <f t="shared" si="10"/>
        <v>8379</v>
      </c>
      <c r="J66" s="27">
        <f t="shared" si="11"/>
        <v>0</v>
      </c>
      <c r="K66" s="27">
        <f t="shared" si="12"/>
        <v>837.9</v>
      </c>
      <c r="L66" s="27">
        <f t="shared" si="13"/>
        <v>4189.5</v>
      </c>
      <c r="M66" s="27">
        <f t="shared" si="14"/>
        <v>0</v>
      </c>
      <c r="N66" s="28">
        <f t="shared" si="8"/>
        <v>13406.4</v>
      </c>
      <c r="O66" s="20">
        <v>1</v>
      </c>
      <c r="P66" s="29" t="s">
        <v>187</v>
      </c>
      <c r="Q66" s="10" t="s">
        <v>188</v>
      </c>
      <c r="R66" s="29" t="s">
        <v>349</v>
      </c>
      <c r="S66" s="29" t="s">
        <v>383</v>
      </c>
      <c r="T66" s="29" t="s">
        <v>440</v>
      </c>
      <c r="U66" s="30" t="s">
        <v>675</v>
      </c>
      <c r="V66" s="42">
        <v>22</v>
      </c>
    </row>
    <row r="67" spans="1:22" s="31" customFormat="1" x14ac:dyDescent="0.3">
      <c r="A67" s="10">
        <f t="shared" si="9"/>
        <v>71</v>
      </c>
      <c r="B67" s="50" t="s">
        <v>191</v>
      </c>
      <c r="C67" s="51">
        <v>969</v>
      </c>
      <c r="D67" s="10">
        <v>10</v>
      </c>
      <c r="E67" s="10"/>
      <c r="F67" s="10">
        <v>1</v>
      </c>
      <c r="G67" s="26">
        <v>5</v>
      </c>
      <c r="H67" s="38">
        <v>10</v>
      </c>
      <c r="I67" s="27">
        <f t="shared" si="10"/>
        <v>9690</v>
      </c>
      <c r="J67" s="27">
        <f t="shared" si="11"/>
        <v>0</v>
      </c>
      <c r="K67" s="27">
        <f t="shared" si="12"/>
        <v>969</v>
      </c>
      <c r="L67" s="27">
        <f t="shared" si="13"/>
        <v>4845</v>
      </c>
      <c r="M67" s="27">
        <f t="shared" si="14"/>
        <v>9690</v>
      </c>
      <c r="N67" s="28">
        <f t="shared" si="8"/>
        <v>25194</v>
      </c>
      <c r="O67" s="20">
        <v>1</v>
      </c>
      <c r="P67" s="29" t="s">
        <v>191</v>
      </c>
      <c r="Q67" s="10" t="s">
        <v>190</v>
      </c>
      <c r="R67" s="29" t="s">
        <v>349</v>
      </c>
      <c r="S67" s="29" t="s">
        <v>383</v>
      </c>
      <c r="T67" s="29" t="s">
        <v>441</v>
      </c>
      <c r="U67" s="30" t="s">
        <v>676</v>
      </c>
      <c r="V67" s="42">
        <v>22</v>
      </c>
    </row>
    <row r="68" spans="1:22" s="31" customFormat="1" x14ac:dyDescent="0.3">
      <c r="A68" s="10">
        <f t="shared" si="9"/>
        <v>72</v>
      </c>
      <c r="B68" s="50" t="s">
        <v>269</v>
      </c>
      <c r="C68" s="51">
        <v>319.2</v>
      </c>
      <c r="D68" s="10">
        <v>10</v>
      </c>
      <c r="E68" s="10"/>
      <c r="F68" s="10">
        <v>1</v>
      </c>
      <c r="G68" s="26">
        <v>5</v>
      </c>
      <c r="H68" s="38"/>
      <c r="I68" s="27">
        <f t="shared" si="10"/>
        <v>3192</v>
      </c>
      <c r="J68" s="27">
        <f t="shared" si="11"/>
        <v>0</v>
      </c>
      <c r="K68" s="27">
        <f t="shared" si="12"/>
        <v>319.2</v>
      </c>
      <c r="L68" s="27">
        <f t="shared" si="13"/>
        <v>1596</v>
      </c>
      <c r="M68" s="27">
        <f t="shared" si="14"/>
        <v>0</v>
      </c>
      <c r="N68" s="28">
        <f t="shared" si="8"/>
        <v>5107.2</v>
      </c>
      <c r="O68" s="20">
        <v>1</v>
      </c>
      <c r="P68" s="29" t="s">
        <v>442</v>
      </c>
      <c r="Q68" s="10" t="s">
        <v>270</v>
      </c>
      <c r="R68" s="29" t="s">
        <v>349</v>
      </c>
      <c r="S68" s="29" t="s">
        <v>386</v>
      </c>
      <c r="T68" s="29" t="s">
        <v>443</v>
      </c>
      <c r="U68" s="30" t="s">
        <v>677</v>
      </c>
      <c r="V68" s="42">
        <v>22</v>
      </c>
    </row>
    <row r="69" spans="1:22" s="31" customFormat="1" x14ac:dyDescent="0.3">
      <c r="A69" s="10">
        <f t="shared" si="9"/>
        <v>73</v>
      </c>
      <c r="B69" s="50" t="s">
        <v>193</v>
      </c>
      <c r="C69" s="51">
        <v>1197</v>
      </c>
      <c r="D69" s="10">
        <v>10</v>
      </c>
      <c r="E69" s="10"/>
      <c r="F69" s="10">
        <v>1</v>
      </c>
      <c r="G69" s="26">
        <v>5</v>
      </c>
      <c r="H69" s="38"/>
      <c r="I69" s="27">
        <f t="shared" si="10"/>
        <v>11970</v>
      </c>
      <c r="J69" s="27">
        <f t="shared" si="11"/>
        <v>0</v>
      </c>
      <c r="K69" s="27">
        <f t="shared" si="12"/>
        <v>1197</v>
      </c>
      <c r="L69" s="27">
        <f t="shared" si="13"/>
        <v>5985</v>
      </c>
      <c r="M69" s="27">
        <f t="shared" si="14"/>
        <v>0</v>
      </c>
      <c r="N69" s="28">
        <f t="shared" si="8"/>
        <v>19152</v>
      </c>
      <c r="O69" s="20">
        <v>1</v>
      </c>
      <c r="P69" s="29" t="s">
        <v>193</v>
      </c>
      <c r="Q69" s="20" t="s">
        <v>192</v>
      </c>
      <c r="R69" s="29" t="s">
        <v>349</v>
      </c>
      <c r="S69" s="29" t="s">
        <v>383</v>
      </c>
      <c r="T69" s="29" t="s">
        <v>444</v>
      </c>
      <c r="U69" s="30" t="s">
        <v>678</v>
      </c>
      <c r="V69" s="42">
        <v>22</v>
      </c>
    </row>
    <row r="70" spans="1:22" s="31" customFormat="1" x14ac:dyDescent="0.3">
      <c r="A70" s="10">
        <f t="shared" si="9"/>
        <v>74</v>
      </c>
      <c r="B70" s="50" t="s">
        <v>195</v>
      </c>
      <c r="C70" s="51">
        <v>978.5</v>
      </c>
      <c r="D70" s="10">
        <v>20</v>
      </c>
      <c r="E70" s="10"/>
      <c r="F70" s="10">
        <v>1</v>
      </c>
      <c r="G70" s="26">
        <v>10</v>
      </c>
      <c r="H70" s="38"/>
      <c r="I70" s="27">
        <f t="shared" si="10"/>
        <v>19570</v>
      </c>
      <c r="J70" s="27">
        <f t="shared" si="11"/>
        <v>0</v>
      </c>
      <c r="K70" s="27">
        <f t="shared" si="12"/>
        <v>978.5</v>
      </c>
      <c r="L70" s="27">
        <f t="shared" si="13"/>
        <v>9785</v>
      </c>
      <c r="M70" s="27">
        <f t="shared" si="14"/>
        <v>0</v>
      </c>
      <c r="N70" s="28">
        <f t="shared" si="8"/>
        <v>30333.5</v>
      </c>
      <c r="O70" s="20">
        <v>1</v>
      </c>
      <c r="P70" s="29" t="s">
        <v>195</v>
      </c>
      <c r="Q70" s="20" t="s">
        <v>194</v>
      </c>
      <c r="R70" s="29" t="s">
        <v>349</v>
      </c>
      <c r="S70" s="29" t="s">
        <v>383</v>
      </c>
      <c r="T70" s="29" t="s">
        <v>445</v>
      </c>
      <c r="U70" s="30" t="s">
        <v>679</v>
      </c>
      <c r="V70" s="42">
        <v>22</v>
      </c>
    </row>
    <row r="71" spans="1:22" s="31" customFormat="1" x14ac:dyDescent="0.3">
      <c r="A71" s="10">
        <f t="shared" si="9"/>
        <v>75</v>
      </c>
      <c r="B71" s="24" t="s">
        <v>71</v>
      </c>
      <c r="C71" s="51">
        <v>67.924999999999997</v>
      </c>
      <c r="D71" s="10">
        <v>33</v>
      </c>
      <c r="E71" s="10"/>
      <c r="F71" s="10">
        <v>1</v>
      </c>
      <c r="G71" s="26">
        <v>15</v>
      </c>
      <c r="H71" s="38"/>
      <c r="I71" s="27">
        <f t="shared" si="10"/>
        <v>2241.5250000000001</v>
      </c>
      <c r="J71" s="27">
        <f t="shared" si="11"/>
        <v>0</v>
      </c>
      <c r="K71" s="27">
        <f t="shared" si="12"/>
        <v>67.924999999999997</v>
      </c>
      <c r="L71" s="27">
        <f t="shared" si="13"/>
        <v>1018.875</v>
      </c>
      <c r="M71" s="27">
        <f t="shared" si="14"/>
        <v>0</v>
      </c>
      <c r="N71" s="28">
        <f t="shared" si="8"/>
        <v>3328.3250000000003</v>
      </c>
      <c r="O71" s="20">
        <v>1</v>
      </c>
      <c r="P71" s="29" t="s">
        <v>446</v>
      </c>
      <c r="Q71" s="20" t="s">
        <v>72</v>
      </c>
      <c r="R71" s="29" t="s">
        <v>349</v>
      </c>
      <c r="S71" s="29" t="s">
        <v>353</v>
      </c>
      <c r="T71" s="29" t="s">
        <v>447</v>
      </c>
      <c r="U71" s="30" t="s">
        <v>680</v>
      </c>
      <c r="V71" s="42">
        <v>22</v>
      </c>
    </row>
    <row r="72" spans="1:22" s="31" customFormat="1" x14ac:dyDescent="0.3">
      <c r="A72" s="10">
        <f t="shared" si="9"/>
        <v>76</v>
      </c>
      <c r="B72" s="24" t="s">
        <v>73</v>
      </c>
      <c r="C72" s="51">
        <v>74.575000000000003</v>
      </c>
      <c r="D72" s="10">
        <v>45</v>
      </c>
      <c r="E72" s="10">
        <v>4</v>
      </c>
      <c r="F72" s="10">
        <v>1</v>
      </c>
      <c r="G72" s="26">
        <v>20</v>
      </c>
      <c r="H72" s="38"/>
      <c r="I72" s="27">
        <f t="shared" si="10"/>
        <v>3355.875</v>
      </c>
      <c r="J72" s="27">
        <f t="shared" si="11"/>
        <v>298.3</v>
      </c>
      <c r="K72" s="27">
        <f t="shared" si="12"/>
        <v>74.575000000000003</v>
      </c>
      <c r="L72" s="27">
        <f t="shared" si="13"/>
        <v>1491.5</v>
      </c>
      <c r="M72" s="27">
        <f t="shared" si="14"/>
        <v>0</v>
      </c>
      <c r="N72" s="28">
        <f t="shared" si="8"/>
        <v>5220.25</v>
      </c>
      <c r="O72" s="20">
        <v>1</v>
      </c>
      <c r="P72" s="29" t="s">
        <v>448</v>
      </c>
      <c r="Q72" s="20" t="s">
        <v>74</v>
      </c>
      <c r="R72" s="29" t="s">
        <v>349</v>
      </c>
      <c r="S72" s="29" t="s">
        <v>353</v>
      </c>
      <c r="T72" s="29" t="s">
        <v>449</v>
      </c>
      <c r="U72" s="30" t="s">
        <v>681</v>
      </c>
      <c r="V72" s="42">
        <v>22</v>
      </c>
    </row>
    <row r="73" spans="1:22" s="31" customFormat="1" x14ac:dyDescent="0.3">
      <c r="A73" s="10">
        <f t="shared" si="9"/>
        <v>77</v>
      </c>
      <c r="B73" s="24" t="s">
        <v>303</v>
      </c>
      <c r="C73" s="51">
        <v>96.9</v>
      </c>
      <c r="D73" s="10">
        <v>40</v>
      </c>
      <c r="E73" s="10">
        <v>10</v>
      </c>
      <c r="F73" s="10">
        <v>1</v>
      </c>
      <c r="G73" s="26">
        <v>20</v>
      </c>
      <c r="H73" s="38"/>
      <c r="I73" s="27">
        <f t="shared" si="10"/>
        <v>3876</v>
      </c>
      <c r="J73" s="27">
        <f t="shared" si="11"/>
        <v>969</v>
      </c>
      <c r="K73" s="27">
        <f t="shared" si="12"/>
        <v>96.9</v>
      </c>
      <c r="L73" s="27">
        <f t="shared" si="13"/>
        <v>1938</v>
      </c>
      <c r="M73" s="27">
        <f t="shared" si="14"/>
        <v>0</v>
      </c>
      <c r="N73" s="28">
        <f t="shared" si="8"/>
        <v>6879.9</v>
      </c>
      <c r="O73" s="20">
        <v>1</v>
      </c>
      <c r="P73" s="29" t="s">
        <v>450</v>
      </c>
      <c r="Q73" s="20" t="s">
        <v>304</v>
      </c>
      <c r="R73" s="29" t="s">
        <v>349</v>
      </c>
      <c r="S73" s="29" t="s">
        <v>353</v>
      </c>
      <c r="T73" s="29" t="s">
        <v>451</v>
      </c>
      <c r="U73" s="30" t="s">
        <v>682</v>
      </c>
      <c r="V73" s="42">
        <v>22</v>
      </c>
    </row>
    <row r="74" spans="1:22" s="31" customFormat="1" x14ac:dyDescent="0.3">
      <c r="A74" s="10">
        <f t="shared" si="9"/>
        <v>78</v>
      </c>
      <c r="B74" s="24" t="s">
        <v>75</v>
      </c>
      <c r="C74" s="51">
        <v>73.435000000000002</v>
      </c>
      <c r="D74" s="10">
        <v>12</v>
      </c>
      <c r="E74" s="10"/>
      <c r="F74" s="10">
        <v>1</v>
      </c>
      <c r="G74" s="26">
        <v>5</v>
      </c>
      <c r="H74" s="10"/>
      <c r="I74" s="27">
        <f t="shared" si="10"/>
        <v>881.22</v>
      </c>
      <c r="J74" s="27">
        <f t="shared" si="11"/>
        <v>0</v>
      </c>
      <c r="K74" s="27">
        <f t="shared" si="12"/>
        <v>73.435000000000002</v>
      </c>
      <c r="L74" s="27">
        <f t="shared" si="13"/>
        <v>367.17500000000001</v>
      </c>
      <c r="M74" s="27">
        <f t="shared" si="14"/>
        <v>0</v>
      </c>
      <c r="N74" s="28">
        <f t="shared" si="8"/>
        <v>1321.83</v>
      </c>
      <c r="O74" s="20">
        <v>1</v>
      </c>
      <c r="P74" s="29" t="s">
        <v>452</v>
      </c>
      <c r="Q74" s="20" t="s">
        <v>76</v>
      </c>
      <c r="R74" s="29" t="s">
        <v>349</v>
      </c>
      <c r="S74" s="29" t="s">
        <v>353</v>
      </c>
      <c r="T74" s="29" t="s">
        <v>453</v>
      </c>
      <c r="U74" s="30" t="s">
        <v>683</v>
      </c>
      <c r="V74" s="42">
        <v>22</v>
      </c>
    </row>
    <row r="75" spans="1:22" s="31" customFormat="1" x14ac:dyDescent="0.3">
      <c r="A75" s="10">
        <f t="shared" si="9"/>
        <v>79</v>
      </c>
      <c r="B75" s="24" t="s">
        <v>77</v>
      </c>
      <c r="C75" s="51">
        <v>610.85</v>
      </c>
      <c r="D75" s="10">
        <v>12</v>
      </c>
      <c r="E75" s="10">
        <v>4</v>
      </c>
      <c r="F75" s="10">
        <v>1</v>
      </c>
      <c r="G75" s="26">
        <v>5</v>
      </c>
      <c r="H75" s="10"/>
      <c r="I75" s="27">
        <f t="shared" si="10"/>
        <v>7330.2000000000007</v>
      </c>
      <c r="J75" s="27">
        <f t="shared" si="11"/>
        <v>2443.4</v>
      </c>
      <c r="K75" s="27">
        <f t="shared" si="12"/>
        <v>610.85</v>
      </c>
      <c r="L75" s="27">
        <f t="shared" si="13"/>
        <v>3054.25</v>
      </c>
      <c r="M75" s="27">
        <f t="shared" si="14"/>
        <v>0</v>
      </c>
      <c r="N75" s="28">
        <f t="shared" si="8"/>
        <v>13438.7</v>
      </c>
      <c r="O75" s="20">
        <v>1</v>
      </c>
      <c r="P75" s="29" t="s">
        <v>454</v>
      </c>
      <c r="Q75" s="20" t="s">
        <v>78</v>
      </c>
      <c r="R75" s="29" t="s">
        <v>349</v>
      </c>
      <c r="S75" s="29" t="s">
        <v>455</v>
      </c>
      <c r="T75" s="29" t="s">
        <v>456</v>
      </c>
      <c r="U75" s="30" t="s">
        <v>684</v>
      </c>
      <c r="V75" s="42">
        <v>22</v>
      </c>
    </row>
    <row r="76" spans="1:22" s="31" customFormat="1" x14ac:dyDescent="0.3">
      <c r="A76" s="10">
        <f t="shared" si="9"/>
        <v>80</v>
      </c>
      <c r="B76" s="24" t="s">
        <v>79</v>
      </c>
      <c r="C76" s="51">
        <v>536.75</v>
      </c>
      <c r="D76" s="10">
        <v>24</v>
      </c>
      <c r="E76" s="10">
        <v>4</v>
      </c>
      <c r="F76" s="10">
        <v>8</v>
      </c>
      <c r="G76" s="26">
        <v>10</v>
      </c>
      <c r="H76" s="10"/>
      <c r="I76" s="27">
        <f t="shared" si="10"/>
        <v>12882</v>
      </c>
      <c r="J76" s="27">
        <f t="shared" si="11"/>
        <v>2147</v>
      </c>
      <c r="K76" s="27">
        <f t="shared" si="12"/>
        <v>4294</v>
      </c>
      <c r="L76" s="27">
        <f t="shared" si="13"/>
        <v>5367.5</v>
      </c>
      <c r="M76" s="27">
        <f t="shared" si="14"/>
        <v>0</v>
      </c>
      <c r="N76" s="28">
        <f t="shared" si="8"/>
        <v>24690.5</v>
      </c>
      <c r="O76" s="20">
        <v>1</v>
      </c>
      <c r="P76" s="29" t="s">
        <v>457</v>
      </c>
      <c r="Q76" s="20" t="s">
        <v>80</v>
      </c>
      <c r="R76" s="29" t="s">
        <v>349</v>
      </c>
      <c r="S76" s="29" t="s">
        <v>455</v>
      </c>
      <c r="T76" s="29" t="s">
        <v>458</v>
      </c>
      <c r="U76" s="30" t="s">
        <v>685</v>
      </c>
      <c r="V76" s="42">
        <v>22</v>
      </c>
    </row>
    <row r="77" spans="1:22" s="31" customFormat="1" x14ac:dyDescent="0.3">
      <c r="A77" s="10">
        <f t="shared" si="9"/>
        <v>81</v>
      </c>
      <c r="B77" s="24" t="s">
        <v>273</v>
      </c>
      <c r="C77" s="51">
        <v>240.35</v>
      </c>
      <c r="D77" s="10">
        <v>5</v>
      </c>
      <c r="E77" s="10"/>
      <c r="F77" s="10">
        <v>1</v>
      </c>
      <c r="G77" s="26">
        <v>5</v>
      </c>
      <c r="H77" s="10"/>
      <c r="I77" s="27">
        <f t="shared" si="10"/>
        <v>1201.75</v>
      </c>
      <c r="J77" s="27">
        <f t="shared" si="11"/>
        <v>0</v>
      </c>
      <c r="K77" s="27">
        <f t="shared" si="12"/>
        <v>240.35</v>
      </c>
      <c r="L77" s="27">
        <f t="shared" si="13"/>
        <v>1201.75</v>
      </c>
      <c r="M77" s="27">
        <f t="shared" si="14"/>
        <v>0</v>
      </c>
      <c r="N77" s="28">
        <f t="shared" si="8"/>
        <v>2643.85</v>
      </c>
      <c r="O77" s="20">
        <v>1</v>
      </c>
      <c r="P77" s="29" t="s">
        <v>459</v>
      </c>
      <c r="Q77" s="20" t="s">
        <v>274</v>
      </c>
      <c r="R77" s="29" t="s">
        <v>349</v>
      </c>
      <c r="S77" s="29" t="s">
        <v>455</v>
      </c>
      <c r="T77" s="29" t="s">
        <v>460</v>
      </c>
      <c r="U77" s="30" t="s">
        <v>686</v>
      </c>
      <c r="V77" s="42">
        <v>22</v>
      </c>
    </row>
    <row r="78" spans="1:22" s="31" customFormat="1" x14ac:dyDescent="0.3">
      <c r="A78" s="10">
        <f t="shared" si="9"/>
        <v>82</v>
      </c>
      <c r="B78" s="24" t="s">
        <v>291</v>
      </c>
      <c r="C78" s="51">
        <v>255.55</v>
      </c>
      <c r="D78" s="10">
        <v>10</v>
      </c>
      <c r="E78" s="10"/>
      <c r="F78" s="10">
        <v>1</v>
      </c>
      <c r="G78" s="26">
        <v>5</v>
      </c>
      <c r="H78" s="10"/>
      <c r="I78" s="27">
        <f t="shared" si="10"/>
        <v>2555.5</v>
      </c>
      <c r="J78" s="27">
        <f t="shared" si="11"/>
        <v>0</v>
      </c>
      <c r="K78" s="27">
        <f t="shared" si="12"/>
        <v>255.55</v>
      </c>
      <c r="L78" s="27">
        <f t="shared" si="13"/>
        <v>1277.75</v>
      </c>
      <c r="M78" s="27">
        <f t="shared" si="14"/>
        <v>0</v>
      </c>
      <c r="N78" s="28">
        <f t="shared" si="8"/>
        <v>4088.8</v>
      </c>
      <c r="O78" s="20">
        <v>1</v>
      </c>
      <c r="P78" s="29" t="s">
        <v>461</v>
      </c>
      <c r="Q78" s="20" t="s">
        <v>292</v>
      </c>
      <c r="R78" s="29" t="s">
        <v>349</v>
      </c>
      <c r="S78" s="29" t="s">
        <v>455</v>
      </c>
      <c r="T78" s="29" t="s">
        <v>462</v>
      </c>
      <c r="U78" s="30" t="s">
        <v>687</v>
      </c>
      <c r="V78" s="42">
        <v>22</v>
      </c>
    </row>
    <row r="79" spans="1:22" s="31" customFormat="1" x14ac:dyDescent="0.3">
      <c r="A79" s="10">
        <f t="shared" si="9"/>
        <v>83</v>
      </c>
      <c r="B79" s="24" t="s">
        <v>81</v>
      </c>
      <c r="C79" s="51">
        <v>34.770000000000003</v>
      </c>
      <c r="D79" s="10">
        <v>21</v>
      </c>
      <c r="E79" s="10">
        <v>4</v>
      </c>
      <c r="F79" s="10">
        <v>1</v>
      </c>
      <c r="G79" s="26">
        <v>10</v>
      </c>
      <c r="H79" s="10"/>
      <c r="I79" s="27">
        <f t="shared" si="10"/>
        <v>730.17000000000007</v>
      </c>
      <c r="J79" s="27">
        <f t="shared" si="11"/>
        <v>139.08000000000001</v>
      </c>
      <c r="K79" s="27">
        <f t="shared" si="12"/>
        <v>34.770000000000003</v>
      </c>
      <c r="L79" s="27">
        <f t="shared" si="13"/>
        <v>347.70000000000005</v>
      </c>
      <c r="M79" s="27">
        <f t="shared" si="14"/>
        <v>0</v>
      </c>
      <c r="N79" s="28">
        <f t="shared" si="8"/>
        <v>1251.7200000000003</v>
      </c>
      <c r="O79" s="20">
        <v>1</v>
      </c>
      <c r="P79" s="29" t="s">
        <v>463</v>
      </c>
      <c r="Q79" s="20" t="s">
        <v>82</v>
      </c>
      <c r="R79" s="29" t="s">
        <v>349</v>
      </c>
      <c r="S79" s="62" t="s">
        <v>464</v>
      </c>
      <c r="T79" s="29" t="s">
        <v>465</v>
      </c>
      <c r="U79" s="30" t="s">
        <v>688</v>
      </c>
      <c r="V79" s="42">
        <v>22</v>
      </c>
    </row>
    <row r="80" spans="1:22" s="31" customFormat="1" x14ac:dyDescent="0.3">
      <c r="A80" s="10">
        <f t="shared" si="9"/>
        <v>84</v>
      </c>
      <c r="B80" s="24" t="s">
        <v>318</v>
      </c>
      <c r="C80" s="51">
        <v>160.55000000000001</v>
      </c>
      <c r="D80" s="10">
        <v>36</v>
      </c>
      <c r="E80" s="10"/>
      <c r="F80" s="10">
        <v>1</v>
      </c>
      <c r="G80" s="26">
        <v>15</v>
      </c>
      <c r="H80" s="10"/>
      <c r="I80" s="27">
        <f t="shared" si="10"/>
        <v>5779.8</v>
      </c>
      <c r="J80" s="27">
        <f t="shared" si="11"/>
        <v>0</v>
      </c>
      <c r="K80" s="27">
        <f t="shared" si="12"/>
        <v>160.55000000000001</v>
      </c>
      <c r="L80" s="27">
        <f t="shared" si="13"/>
        <v>2408.25</v>
      </c>
      <c r="M80" s="27">
        <f t="shared" si="14"/>
        <v>0</v>
      </c>
      <c r="N80" s="28">
        <f t="shared" si="8"/>
        <v>8348.6</v>
      </c>
      <c r="O80" s="20">
        <v>1</v>
      </c>
      <c r="P80" s="29" t="s">
        <v>466</v>
      </c>
      <c r="Q80" s="20" t="s">
        <v>319</v>
      </c>
      <c r="R80" s="29" t="s">
        <v>349</v>
      </c>
      <c r="S80" s="29" t="s">
        <v>467</v>
      </c>
      <c r="T80" s="29" t="s">
        <v>468</v>
      </c>
      <c r="U80" s="30" t="s">
        <v>689</v>
      </c>
      <c r="V80" s="42">
        <v>22</v>
      </c>
    </row>
    <row r="81" spans="1:22" s="31" customFormat="1" x14ac:dyDescent="0.3">
      <c r="A81" s="10">
        <f t="shared" si="9"/>
        <v>85</v>
      </c>
      <c r="B81" s="24" t="s">
        <v>249</v>
      </c>
      <c r="C81" s="51">
        <v>205.2</v>
      </c>
      <c r="D81" s="10">
        <v>20</v>
      </c>
      <c r="E81" s="10">
        <v>4</v>
      </c>
      <c r="F81" s="10">
        <v>1</v>
      </c>
      <c r="G81" s="26">
        <v>10</v>
      </c>
      <c r="H81" s="10"/>
      <c r="I81" s="27">
        <f t="shared" si="10"/>
        <v>4104</v>
      </c>
      <c r="J81" s="27">
        <f t="shared" si="11"/>
        <v>820.8</v>
      </c>
      <c r="K81" s="27">
        <f t="shared" si="12"/>
        <v>205.2</v>
      </c>
      <c r="L81" s="27">
        <f t="shared" si="13"/>
        <v>2052</v>
      </c>
      <c r="M81" s="27">
        <f t="shared" si="14"/>
        <v>0</v>
      </c>
      <c r="N81" s="28">
        <f t="shared" si="8"/>
        <v>7182</v>
      </c>
      <c r="O81" s="20">
        <v>1</v>
      </c>
      <c r="P81" s="29" t="s">
        <v>469</v>
      </c>
      <c r="Q81" s="20" t="s">
        <v>313</v>
      </c>
      <c r="R81" s="29" t="s">
        <v>349</v>
      </c>
      <c r="S81" s="29" t="s">
        <v>472</v>
      </c>
      <c r="T81" s="29" t="s">
        <v>473</v>
      </c>
      <c r="U81" s="30" t="s">
        <v>690</v>
      </c>
      <c r="V81" s="42">
        <v>22</v>
      </c>
    </row>
    <row r="82" spans="1:22" s="31" customFormat="1" x14ac:dyDescent="0.3">
      <c r="A82" s="10">
        <f t="shared" si="9"/>
        <v>86</v>
      </c>
      <c r="B82" s="24" t="s">
        <v>83</v>
      </c>
      <c r="C82" s="51">
        <v>205.2</v>
      </c>
      <c r="D82" s="10">
        <v>65</v>
      </c>
      <c r="E82" s="10">
        <v>4</v>
      </c>
      <c r="F82" s="10">
        <v>1</v>
      </c>
      <c r="G82" s="26">
        <v>30</v>
      </c>
      <c r="H82" s="10"/>
      <c r="I82" s="27">
        <f t="shared" si="10"/>
        <v>13338</v>
      </c>
      <c r="J82" s="27">
        <f t="shared" si="11"/>
        <v>820.8</v>
      </c>
      <c r="K82" s="27">
        <f t="shared" si="12"/>
        <v>205.2</v>
      </c>
      <c r="L82" s="27">
        <f t="shared" si="13"/>
        <v>6156</v>
      </c>
      <c r="M82" s="27">
        <f t="shared" si="14"/>
        <v>0</v>
      </c>
      <c r="N82" s="28">
        <f t="shared" si="8"/>
        <v>20520</v>
      </c>
      <c r="O82" s="20">
        <v>1</v>
      </c>
      <c r="P82" s="29" t="s">
        <v>470</v>
      </c>
      <c r="Q82" s="20" t="s">
        <v>84</v>
      </c>
      <c r="R82" s="29" t="s">
        <v>349</v>
      </c>
      <c r="S82" s="29" t="s">
        <v>472</v>
      </c>
      <c r="T82" s="29" t="s">
        <v>474</v>
      </c>
      <c r="U82" s="30" t="s">
        <v>691</v>
      </c>
      <c r="V82" s="42">
        <v>22</v>
      </c>
    </row>
    <row r="83" spans="1:22" s="31" customFormat="1" x14ac:dyDescent="0.3">
      <c r="A83" s="10">
        <f t="shared" si="9"/>
        <v>87</v>
      </c>
      <c r="B83" s="63" t="s">
        <v>216</v>
      </c>
      <c r="C83" s="51">
        <v>308.75</v>
      </c>
      <c r="D83" s="10">
        <v>10</v>
      </c>
      <c r="E83" s="10">
        <v>4</v>
      </c>
      <c r="F83" s="10">
        <v>1</v>
      </c>
      <c r="G83" s="26">
        <v>5</v>
      </c>
      <c r="H83" s="10"/>
      <c r="I83" s="27">
        <f t="shared" si="10"/>
        <v>3087.5</v>
      </c>
      <c r="J83" s="27">
        <f t="shared" si="11"/>
        <v>1235</v>
      </c>
      <c r="K83" s="27">
        <f t="shared" si="12"/>
        <v>308.75</v>
      </c>
      <c r="L83" s="27">
        <f t="shared" si="13"/>
        <v>1543.75</v>
      </c>
      <c r="M83" s="27">
        <f t="shared" si="14"/>
        <v>0</v>
      </c>
      <c r="N83" s="28">
        <f t="shared" si="8"/>
        <v>6175</v>
      </c>
      <c r="O83" s="20">
        <v>1</v>
      </c>
      <c r="P83" s="29" t="s">
        <v>471</v>
      </c>
      <c r="Q83" s="20" t="s">
        <v>217</v>
      </c>
      <c r="R83" s="29" t="s">
        <v>349</v>
      </c>
      <c r="S83" s="29" t="s">
        <v>472</v>
      </c>
      <c r="T83" s="29" t="s">
        <v>475</v>
      </c>
      <c r="U83" s="30" t="s">
        <v>692</v>
      </c>
      <c r="V83" s="42">
        <v>22</v>
      </c>
    </row>
    <row r="84" spans="1:22" s="31" customFormat="1" x14ac:dyDescent="0.3">
      <c r="A84" s="10">
        <f t="shared" si="9"/>
        <v>88</v>
      </c>
      <c r="B84" s="24" t="s">
        <v>85</v>
      </c>
      <c r="C84" s="51">
        <v>112.1</v>
      </c>
      <c r="D84" s="10">
        <v>18</v>
      </c>
      <c r="E84" s="10">
        <v>4</v>
      </c>
      <c r="F84" s="10">
        <v>4</v>
      </c>
      <c r="G84" s="26">
        <v>10</v>
      </c>
      <c r="H84" s="10"/>
      <c r="I84" s="27">
        <f t="shared" si="10"/>
        <v>2017.8</v>
      </c>
      <c r="J84" s="27">
        <f t="shared" si="11"/>
        <v>448.4</v>
      </c>
      <c r="K84" s="27">
        <f t="shared" si="12"/>
        <v>448.4</v>
      </c>
      <c r="L84" s="27">
        <f t="shared" si="13"/>
        <v>1121</v>
      </c>
      <c r="M84" s="27">
        <f t="shared" si="14"/>
        <v>0</v>
      </c>
      <c r="N84" s="28">
        <f t="shared" si="8"/>
        <v>4035.6</v>
      </c>
      <c r="O84" s="20">
        <v>1</v>
      </c>
      <c r="P84" s="29" t="s">
        <v>476</v>
      </c>
      <c r="Q84" s="20" t="s">
        <v>86</v>
      </c>
      <c r="R84" s="29" t="s">
        <v>349</v>
      </c>
      <c r="S84" s="29" t="s">
        <v>368</v>
      </c>
      <c r="T84" s="29" t="s">
        <v>477</v>
      </c>
      <c r="U84" s="30" t="s">
        <v>693</v>
      </c>
      <c r="V84" s="42">
        <v>22</v>
      </c>
    </row>
    <row r="85" spans="1:22" s="31" customFormat="1" x14ac:dyDescent="0.3">
      <c r="A85" s="10">
        <f t="shared" si="9"/>
        <v>89</v>
      </c>
      <c r="B85" s="24" t="s">
        <v>87</v>
      </c>
      <c r="C85" s="51">
        <v>72.39</v>
      </c>
      <c r="D85" s="10">
        <v>24</v>
      </c>
      <c r="E85" s="10">
        <v>4</v>
      </c>
      <c r="F85" s="10">
        <v>1</v>
      </c>
      <c r="G85" s="26">
        <v>10</v>
      </c>
      <c r="H85" s="10"/>
      <c r="I85" s="27">
        <f t="shared" si="10"/>
        <v>1737.3600000000001</v>
      </c>
      <c r="J85" s="27">
        <f t="shared" si="11"/>
        <v>289.56</v>
      </c>
      <c r="K85" s="27">
        <f t="shared" si="12"/>
        <v>72.39</v>
      </c>
      <c r="L85" s="27">
        <f t="shared" si="13"/>
        <v>723.9</v>
      </c>
      <c r="M85" s="27">
        <f t="shared" si="14"/>
        <v>0</v>
      </c>
      <c r="N85" s="28">
        <f t="shared" si="8"/>
        <v>2823.21</v>
      </c>
      <c r="O85" s="20">
        <v>1</v>
      </c>
      <c r="P85" s="29" t="s">
        <v>478</v>
      </c>
      <c r="Q85" s="20" t="s">
        <v>88</v>
      </c>
      <c r="R85" s="29" t="s">
        <v>349</v>
      </c>
      <c r="S85" s="29" t="s">
        <v>368</v>
      </c>
      <c r="T85" s="29" t="s">
        <v>479</v>
      </c>
      <c r="U85" s="30" t="s">
        <v>694</v>
      </c>
      <c r="V85" s="42">
        <v>22</v>
      </c>
    </row>
    <row r="86" spans="1:22" s="31" customFormat="1" ht="28.8" x14ac:dyDescent="0.3">
      <c r="A86" s="10">
        <f t="shared" si="9"/>
        <v>90</v>
      </c>
      <c r="B86" s="24" t="s">
        <v>89</v>
      </c>
      <c r="C86" s="51">
        <v>171.95</v>
      </c>
      <c r="D86" s="10">
        <v>48</v>
      </c>
      <c r="E86" s="10">
        <v>2</v>
      </c>
      <c r="F86" s="10">
        <v>1</v>
      </c>
      <c r="G86" s="26">
        <v>20</v>
      </c>
      <c r="H86" s="10"/>
      <c r="I86" s="27">
        <f t="shared" si="10"/>
        <v>8253.5999999999985</v>
      </c>
      <c r="J86" s="27">
        <f t="shared" si="11"/>
        <v>343.9</v>
      </c>
      <c r="K86" s="27">
        <f t="shared" si="12"/>
        <v>171.95</v>
      </c>
      <c r="L86" s="27">
        <f t="shared" si="13"/>
        <v>3439</v>
      </c>
      <c r="M86" s="27">
        <f t="shared" si="14"/>
        <v>0</v>
      </c>
      <c r="N86" s="28">
        <f t="shared" si="8"/>
        <v>12208.449999999999</v>
      </c>
      <c r="O86" s="20">
        <v>1</v>
      </c>
      <c r="P86" s="29" t="s">
        <v>480</v>
      </c>
      <c r="Q86" s="20" t="s">
        <v>90</v>
      </c>
      <c r="R86" s="29" t="s">
        <v>349</v>
      </c>
      <c r="S86" s="29" t="s">
        <v>472</v>
      </c>
      <c r="T86" s="29" t="s">
        <v>481</v>
      </c>
      <c r="U86" s="30" t="s">
        <v>695</v>
      </c>
      <c r="V86" s="42">
        <v>22</v>
      </c>
    </row>
    <row r="87" spans="1:22" s="41" customFormat="1" x14ac:dyDescent="0.3">
      <c r="A87" s="10">
        <f t="shared" si="9"/>
        <v>91</v>
      </c>
      <c r="B87" s="37" t="s">
        <v>91</v>
      </c>
      <c r="C87" s="52">
        <v>106.4</v>
      </c>
      <c r="D87" s="38">
        <v>75</v>
      </c>
      <c r="E87" s="38"/>
      <c r="F87" s="10">
        <v>1</v>
      </c>
      <c r="G87" s="26">
        <v>35</v>
      </c>
      <c r="H87" s="38"/>
      <c r="I87" s="27">
        <f t="shared" si="10"/>
        <v>7980</v>
      </c>
      <c r="J87" s="27">
        <f t="shared" si="11"/>
        <v>0</v>
      </c>
      <c r="K87" s="27">
        <f t="shared" si="12"/>
        <v>106.4</v>
      </c>
      <c r="L87" s="27">
        <f t="shared" si="13"/>
        <v>3724</v>
      </c>
      <c r="M87" s="27">
        <f t="shared" si="14"/>
        <v>0</v>
      </c>
      <c r="N87" s="28">
        <f t="shared" si="8"/>
        <v>11810.4</v>
      </c>
      <c r="O87" s="20">
        <v>1</v>
      </c>
      <c r="P87" s="39" t="s">
        <v>923</v>
      </c>
      <c r="Q87" s="20" t="s">
        <v>921</v>
      </c>
      <c r="R87" s="29" t="s">
        <v>349</v>
      </c>
      <c r="S87" s="39" t="s">
        <v>472</v>
      </c>
      <c r="T87" s="39" t="s">
        <v>924</v>
      </c>
      <c r="U87" s="40" t="s">
        <v>922</v>
      </c>
      <c r="V87" s="42">
        <v>22</v>
      </c>
    </row>
    <row r="88" spans="1:22" s="41" customFormat="1" x14ac:dyDescent="0.3">
      <c r="A88" s="10">
        <f t="shared" si="9"/>
        <v>92</v>
      </c>
      <c r="B88" s="37" t="s">
        <v>92</v>
      </c>
      <c r="C88" s="52">
        <v>147.25</v>
      </c>
      <c r="D88" s="38">
        <v>48</v>
      </c>
      <c r="E88" s="38"/>
      <c r="F88" s="10">
        <v>1</v>
      </c>
      <c r="G88" s="26">
        <v>25</v>
      </c>
      <c r="H88" s="38"/>
      <c r="I88" s="27">
        <f t="shared" si="10"/>
        <v>7068</v>
      </c>
      <c r="J88" s="27">
        <f t="shared" si="11"/>
        <v>0</v>
      </c>
      <c r="K88" s="27">
        <f t="shared" si="12"/>
        <v>147.25</v>
      </c>
      <c r="L88" s="27">
        <f t="shared" si="13"/>
        <v>3681.25</v>
      </c>
      <c r="M88" s="27">
        <f t="shared" si="14"/>
        <v>0</v>
      </c>
      <c r="N88" s="28">
        <f t="shared" si="8"/>
        <v>10896.5</v>
      </c>
      <c r="O88" s="20">
        <v>1</v>
      </c>
      <c r="P88" s="39" t="s">
        <v>482</v>
      </c>
      <c r="Q88" s="20" t="s">
        <v>93</v>
      </c>
      <c r="R88" s="29" t="s">
        <v>349</v>
      </c>
      <c r="S88" s="39" t="s">
        <v>353</v>
      </c>
      <c r="T88" s="39" t="s">
        <v>483</v>
      </c>
      <c r="U88" s="40" t="s">
        <v>696</v>
      </c>
      <c r="V88" s="42">
        <v>22</v>
      </c>
    </row>
    <row r="89" spans="1:22" s="41" customFormat="1" x14ac:dyDescent="0.3">
      <c r="A89" s="10">
        <f t="shared" si="9"/>
        <v>93</v>
      </c>
      <c r="B89" s="37" t="s">
        <v>196</v>
      </c>
      <c r="C89" s="52">
        <v>103.55</v>
      </c>
      <c r="D89" s="38">
        <v>18</v>
      </c>
      <c r="E89" s="38"/>
      <c r="F89" s="10">
        <v>13</v>
      </c>
      <c r="G89" s="26">
        <v>10</v>
      </c>
      <c r="H89" s="38"/>
      <c r="I89" s="27">
        <f t="shared" si="10"/>
        <v>1863.8999999999999</v>
      </c>
      <c r="J89" s="27">
        <f t="shared" si="11"/>
        <v>0</v>
      </c>
      <c r="K89" s="27">
        <f t="shared" si="12"/>
        <v>1346.1499999999999</v>
      </c>
      <c r="L89" s="27">
        <f t="shared" si="13"/>
        <v>1035.5</v>
      </c>
      <c r="M89" s="27">
        <f t="shared" si="14"/>
        <v>0</v>
      </c>
      <c r="N89" s="28">
        <f t="shared" si="8"/>
        <v>4245.5499999999993</v>
      </c>
      <c r="O89" s="20">
        <v>1</v>
      </c>
      <c r="P89" s="39" t="s">
        <v>484</v>
      </c>
      <c r="Q89" s="20" t="s">
        <v>94</v>
      </c>
      <c r="R89" s="29" t="s">
        <v>349</v>
      </c>
      <c r="S89" s="39" t="s">
        <v>353</v>
      </c>
      <c r="T89" s="39" t="s">
        <v>485</v>
      </c>
      <c r="U89" s="40" t="s">
        <v>697</v>
      </c>
      <c r="V89" s="42">
        <v>22</v>
      </c>
    </row>
    <row r="90" spans="1:22" s="41" customFormat="1" x14ac:dyDescent="0.3">
      <c r="A90" s="10">
        <f t="shared" si="9"/>
        <v>94</v>
      </c>
      <c r="B90" s="37" t="s">
        <v>95</v>
      </c>
      <c r="C90" s="52">
        <v>205.2</v>
      </c>
      <c r="D90" s="38">
        <v>30</v>
      </c>
      <c r="E90" s="38">
        <v>2</v>
      </c>
      <c r="F90" s="10">
        <v>1</v>
      </c>
      <c r="G90" s="26">
        <v>15</v>
      </c>
      <c r="H90" s="38"/>
      <c r="I90" s="27">
        <f t="shared" si="10"/>
        <v>6156</v>
      </c>
      <c r="J90" s="27">
        <f t="shared" si="11"/>
        <v>410.4</v>
      </c>
      <c r="K90" s="27">
        <f t="shared" si="12"/>
        <v>205.2</v>
      </c>
      <c r="L90" s="27">
        <f t="shared" si="13"/>
        <v>3078</v>
      </c>
      <c r="M90" s="27">
        <f t="shared" si="14"/>
        <v>0</v>
      </c>
      <c r="N90" s="28">
        <f t="shared" si="8"/>
        <v>9849.5999999999985</v>
      </c>
      <c r="O90" s="20">
        <v>1</v>
      </c>
      <c r="P90" s="39" t="s">
        <v>486</v>
      </c>
      <c r="Q90" s="20" t="s">
        <v>96</v>
      </c>
      <c r="R90" s="29" t="s">
        <v>349</v>
      </c>
      <c r="S90" s="39" t="s">
        <v>472</v>
      </c>
      <c r="T90" s="39" t="s">
        <v>487</v>
      </c>
      <c r="U90" s="40" t="s">
        <v>698</v>
      </c>
      <c r="V90" s="42">
        <v>22</v>
      </c>
    </row>
    <row r="91" spans="1:22" s="41" customFormat="1" x14ac:dyDescent="0.3">
      <c r="A91" s="10">
        <f t="shared" si="9"/>
        <v>95</v>
      </c>
      <c r="B91" s="37" t="s">
        <v>97</v>
      </c>
      <c r="C91" s="52">
        <v>205.2</v>
      </c>
      <c r="D91" s="38">
        <v>60</v>
      </c>
      <c r="E91" s="38"/>
      <c r="F91" s="10">
        <v>1</v>
      </c>
      <c r="G91" s="26">
        <v>30</v>
      </c>
      <c r="H91" s="38"/>
      <c r="I91" s="27">
        <f t="shared" si="10"/>
        <v>12312</v>
      </c>
      <c r="J91" s="27">
        <f t="shared" si="11"/>
        <v>0</v>
      </c>
      <c r="K91" s="27">
        <f t="shared" si="12"/>
        <v>205.2</v>
      </c>
      <c r="L91" s="27">
        <f t="shared" si="13"/>
        <v>6156</v>
      </c>
      <c r="M91" s="27">
        <f t="shared" si="14"/>
        <v>0</v>
      </c>
      <c r="N91" s="28">
        <f t="shared" si="8"/>
        <v>18673.2</v>
      </c>
      <c r="O91" s="20">
        <v>1</v>
      </c>
      <c r="P91" s="39" t="s">
        <v>469</v>
      </c>
      <c r="Q91" s="43" t="s">
        <v>313</v>
      </c>
      <c r="R91" s="29" t="s">
        <v>349</v>
      </c>
      <c r="S91" s="39" t="s">
        <v>472</v>
      </c>
      <c r="T91" s="39" t="s">
        <v>473</v>
      </c>
      <c r="U91" s="40" t="s">
        <v>690</v>
      </c>
      <c r="V91" s="42">
        <v>22</v>
      </c>
    </row>
    <row r="92" spans="1:22" s="41" customFormat="1" x14ac:dyDescent="0.3">
      <c r="A92" s="10">
        <f t="shared" si="9"/>
        <v>96</v>
      </c>
      <c r="B92" s="37" t="s">
        <v>248</v>
      </c>
      <c r="C92" s="52">
        <v>245.1</v>
      </c>
      <c r="D92" s="38">
        <v>15</v>
      </c>
      <c r="E92" s="38"/>
      <c r="F92" s="10">
        <v>1</v>
      </c>
      <c r="G92" s="26">
        <v>10</v>
      </c>
      <c r="H92" s="38"/>
      <c r="I92" s="27">
        <f t="shared" si="10"/>
        <v>3676.5</v>
      </c>
      <c r="J92" s="27">
        <f t="shared" si="11"/>
        <v>0</v>
      </c>
      <c r="K92" s="27">
        <f t="shared" si="12"/>
        <v>245.1</v>
      </c>
      <c r="L92" s="27">
        <f t="shared" si="13"/>
        <v>2451</v>
      </c>
      <c r="M92" s="27">
        <f t="shared" si="14"/>
        <v>0</v>
      </c>
      <c r="N92" s="28">
        <f t="shared" si="8"/>
        <v>6372.6</v>
      </c>
      <c r="O92" s="20">
        <v>1</v>
      </c>
      <c r="P92" s="39" t="s">
        <v>488</v>
      </c>
      <c r="Q92" s="20" t="s">
        <v>312</v>
      </c>
      <c r="R92" s="29" t="s">
        <v>349</v>
      </c>
      <c r="S92" s="39" t="s">
        <v>353</v>
      </c>
      <c r="T92" s="39" t="s">
        <v>489</v>
      </c>
      <c r="U92" s="40" t="s">
        <v>699</v>
      </c>
      <c r="V92" s="42">
        <v>22</v>
      </c>
    </row>
    <row r="93" spans="1:22" s="41" customFormat="1" ht="43.2" x14ac:dyDescent="0.3">
      <c r="A93" s="10">
        <f t="shared" si="9"/>
        <v>97</v>
      </c>
      <c r="B93" s="24" t="s">
        <v>98</v>
      </c>
      <c r="C93" s="52">
        <v>188.1</v>
      </c>
      <c r="D93" s="10">
        <v>30</v>
      </c>
      <c r="E93" s="10"/>
      <c r="F93" s="10">
        <v>1</v>
      </c>
      <c r="G93" s="26">
        <v>15</v>
      </c>
      <c r="H93" s="10"/>
      <c r="I93" s="27">
        <f t="shared" si="10"/>
        <v>5643</v>
      </c>
      <c r="J93" s="27">
        <f t="shared" si="11"/>
        <v>0</v>
      </c>
      <c r="K93" s="27">
        <f t="shared" si="12"/>
        <v>188.1</v>
      </c>
      <c r="L93" s="27">
        <f t="shared" si="13"/>
        <v>2821.5</v>
      </c>
      <c r="M93" s="27">
        <f t="shared" si="14"/>
        <v>0</v>
      </c>
      <c r="N93" s="28">
        <f t="shared" si="8"/>
        <v>8652.6</v>
      </c>
      <c r="O93" s="20">
        <v>1</v>
      </c>
      <c r="P93" s="39" t="s">
        <v>491</v>
      </c>
      <c r="Q93" s="20" t="s">
        <v>99</v>
      </c>
      <c r="R93" s="29" t="s">
        <v>349</v>
      </c>
      <c r="S93" s="39" t="s">
        <v>472</v>
      </c>
      <c r="T93" s="39" t="s">
        <v>492</v>
      </c>
      <c r="U93" s="40" t="s">
        <v>700</v>
      </c>
      <c r="V93" s="42">
        <v>22</v>
      </c>
    </row>
    <row r="94" spans="1:22" s="41" customFormat="1" ht="28.8" x14ac:dyDescent="0.3">
      <c r="A94" s="10">
        <f t="shared" si="9"/>
        <v>98</v>
      </c>
      <c r="B94" s="24" t="s">
        <v>100</v>
      </c>
      <c r="C94" s="52">
        <v>213.75</v>
      </c>
      <c r="D94" s="10">
        <v>75</v>
      </c>
      <c r="E94" s="10"/>
      <c r="F94" s="10">
        <v>10</v>
      </c>
      <c r="G94" s="26">
        <v>35</v>
      </c>
      <c r="H94" s="10"/>
      <c r="I94" s="27">
        <f t="shared" si="10"/>
        <v>16031.25</v>
      </c>
      <c r="J94" s="27">
        <f t="shared" si="11"/>
        <v>0</v>
      </c>
      <c r="K94" s="27">
        <f t="shared" si="12"/>
        <v>2137.5</v>
      </c>
      <c r="L94" s="27">
        <f t="shared" si="13"/>
        <v>7481.25</v>
      </c>
      <c r="M94" s="27">
        <f t="shared" si="14"/>
        <v>0</v>
      </c>
      <c r="N94" s="28">
        <f t="shared" ref="N94:N120" si="15">SUM(I94:M94)</f>
        <v>25650</v>
      </c>
      <c r="O94" s="20">
        <v>1</v>
      </c>
      <c r="P94" s="39" t="s">
        <v>493</v>
      </c>
      <c r="Q94" s="20" t="s">
        <v>101</v>
      </c>
      <c r="R94" s="29" t="s">
        <v>349</v>
      </c>
      <c r="S94" s="39" t="s">
        <v>472</v>
      </c>
      <c r="T94" s="39" t="s">
        <v>494</v>
      </c>
      <c r="U94" s="40" t="s">
        <v>701</v>
      </c>
      <c r="V94" s="42">
        <v>22</v>
      </c>
    </row>
    <row r="95" spans="1:22" s="41" customFormat="1" ht="28.8" x14ac:dyDescent="0.3">
      <c r="A95" s="10">
        <f t="shared" si="9"/>
        <v>99</v>
      </c>
      <c r="B95" s="37" t="s">
        <v>102</v>
      </c>
      <c r="C95" s="52">
        <v>206.15</v>
      </c>
      <c r="D95" s="38">
        <v>100</v>
      </c>
      <c r="E95" s="38"/>
      <c r="F95" s="10">
        <v>1</v>
      </c>
      <c r="G95" s="26">
        <v>50</v>
      </c>
      <c r="H95" s="38"/>
      <c r="I95" s="27">
        <f t="shared" si="10"/>
        <v>20615</v>
      </c>
      <c r="J95" s="27">
        <f t="shared" si="11"/>
        <v>0</v>
      </c>
      <c r="K95" s="27">
        <f t="shared" si="12"/>
        <v>206.15</v>
      </c>
      <c r="L95" s="27">
        <f t="shared" si="13"/>
        <v>10307.5</v>
      </c>
      <c r="M95" s="27">
        <f t="shared" si="14"/>
        <v>0</v>
      </c>
      <c r="N95" s="28">
        <f t="shared" si="15"/>
        <v>31128.65</v>
      </c>
      <c r="O95" s="20">
        <v>1</v>
      </c>
      <c r="P95" s="39" t="s">
        <v>495</v>
      </c>
      <c r="Q95" s="20" t="s">
        <v>103</v>
      </c>
      <c r="R95" s="29" t="s">
        <v>349</v>
      </c>
      <c r="S95" s="39" t="s">
        <v>472</v>
      </c>
      <c r="T95" s="39" t="s">
        <v>496</v>
      </c>
      <c r="U95" s="40" t="s">
        <v>702</v>
      </c>
      <c r="V95" s="42">
        <v>22</v>
      </c>
    </row>
    <row r="96" spans="1:22" s="41" customFormat="1" x14ac:dyDescent="0.3">
      <c r="A96" s="10">
        <f t="shared" si="9"/>
        <v>100</v>
      </c>
      <c r="B96" s="24" t="s">
        <v>104</v>
      </c>
      <c r="C96" s="52">
        <v>74.575000000000003</v>
      </c>
      <c r="D96" s="10">
        <v>45</v>
      </c>
      <c r="E96" s="10">
        <v>8</v>
      </c>
      <c r="F96" s="10">
        <v>1</v>
      </c>
      <c r="G96" s="26">
        <v>20</v>
      </c>
      <c r="H96" s="10"/>
      <c r="I96" s="27">
        <f t="shared" si="10"/>
        <v>3355.875</v>
      </c>
      <c r="J96" s="27">
        <f t="shared" si="11"/>
        <v>596.6</v>
      </c>
      <c r="K96" s="27">
        <f t="shared" si="12"/>
        <v>74.575000000000003</v>
      </c>
      <c r="L96" s="27">
        <f t="shared" si="13"/>
        <v>1491.5</v>
      </c>
      <c r="M96" s="27">
        <f t="shared" si="14"/>
        <v>0</v>
      </c>
      <c r="N96" s="28">
        <f t="shared" si="15"/>
        <v>5518.5499999999993</v>
      </c>
      <c r="O96" s="20">
        <v>1</v>
      </c>
      <c r="P96" s="39" t="s">
        <v>497</v>
      </c>
      <c r="Q96" s="20" t="s">
        <v>105</v>
      </c>
      <c r="R96" s="29" t="s">
        <v>349</v>
      </c>
      <c r="S96" s="39" t="s">
        <v>353</v>
      </c>
      <c r="T96" s="39" t="s">
        <v>498</v>
      </c>
      <c r="U96" s="40" t="s">
        <v>703</v>
      </c>
      <c r="V96" s="42">
        <v>22</v>
      </c>
    </row>
    <row r="97" spans="1:22" s="41" customFormat="1" x14ac:dyDescent="0.3">
      <c r="A97" s="10">
        <f t="shared" si="9"/>
        <v>101</v>
      </c>
      <c r="B97" s="24" t="s">
        <v>106</v>
      </c>
      <c r="C97" s="52">
        <v>169.1</v>
      </c>
      <c r="D97" s="10">
        <v>35</v>
      </c>
      <c r="E97" s="10">
        <v>4</v>
      </c>
      <c r="F97" s="10">
        <v>1</v>
      </c>
      <c r="G97" s="26">
        <v>15</v>
      </c>
      <c r="H97" s="10"/>
      <c r="I97" s="27">
        <f t="shared" si="10"/>
        <v>5918.5</v>
      </c>
      <c r="J97" s="27">
        <f t="shared" si="11"/>
        <v>676.4</v>
      </c>
      <c r="K97" s="27">
        <f t="shared" si="12"/>
        <v>169.1</v>
      </c>
      <c r="L97" s="27">
        <f t="shared" si="13"/>
        <v>2536.5</v>
      </c>
      <c r="M97" s="27">
        <f t="shared" si="14"/>
        <v>0</v>
      </c>
      <c r="N97" s="28">
        <f t="shared" si="15"/>
        <v>9300.5</v>
      </c>
      <c r="O97" s="20">
        <v>1</v>
      </c>
      <c r="P97" s="39" t="s">
        <v>499</v>
      </c>
      <c r="Q97" s="20" t="s">
        <v>107</v>
      </c>
      <c r="R97" s="29" t="s">
        <v>349</v>
      </c>
      <c r="S97" s="39" t="s">
        <v>353</v>
      </c>
      <c r="T97" s="39" t="s">
        <v>500</v>
      </c>
      <c r="U97" s="40" t="s">
        <v>704</v>
      </c>
      <c r="V97" s="42">
        <v>22</v>
      </c>
    </row>
    <row r="98" spans="1:22" s="41" customFormat="1" ht="28.8" x14ac:dyDescent="0.3">
      <c r="A98" s="10" t="e">
        <f>#REF!+1</f>
        <v>#REF!</v>
      </c>
      <c r="B98" s="24" t="s">
        <v>298</v>
      </c>
      <c r="C98" s="52">
        <v>143.44999999999999</v>
      </c>
      <c r="D98" s="10">
        <v>20</v>
      </c>
      <c r="E98" s="10"/>
      <c r="F98" s="10">
        <v>1</v>
      </c>
      <c r="G98" s="26">
        <v>10</v>
      </c>
      <c r="H98" s="10"/>
      <c r="I98" s="27">
        <f t="shared" si="10"/>
        <v>2869</v>
      </c>
      <c r="J98" s="27">
        <f t="shared" si="11"/>
        <v>0</v>
      </c>
      <c r="K98" s="27">
        <f t="shared" si="12"/>
        <v>143.44999999999999</v>
      </c>
      <c r="L98" s="27">
        <f t="shared" si="13"/>
        <v>1434.5</v>
      </c>
      <c r="M98" s="27">
        <f t="shared" si="14"/>
        <v>0</v>
      </c>
      <c r="N98" s="28">
        <f t="shared" si="15"/>
        <v>4446.95</v>
      </c>
      <c r="O98" s="20">
        <v>1</v>
      </c>
      <c r="P98" s="39" t="s">
        <v>501</v>
      </c>
      <c r="Q98" s="25" t="s">
        <v>297</v>
      </c>
      <c r="R98" s="29" t="s">
        <v>349</v>
      </c>
      <c r="S98" s="39" t="s">
        <v>386</v>
      </c>
      <c r="T98" s="39" t="s">
        <v>502</v>
      </c>
      <c r="U98" s="40" t="s">
        <v>705</v>
      </c>
      <c r="V98" s="42">
        <v>22</v>
      </c>
    </row>
    <row r="99" spans="1:22" s="41" customFormat="1" x14ac:dyDescent="0.3">
      <c r="A99" s="10" t="e">
        <f t="shared" si="9"/>
        <v>#REF!</v>
      </c>
      <c r="B99" s="37" t="s">
        <v>109</v>
      </c>
      <c r="C99" s="52">
        <v>91.01</v>
      </c>
      <c r="D99" s="38">
        <v>10</v>
      </c>
      <c r="E99" s="38"/>
      <c r="F99" s="10">
        <v>1</v>
      </c>
      <c r="G99" s="26">
        <v>5</v>
      </c>
      <c r="H99" s="38"/>
      <c r="I99" s="27">
        <f t="shared" si="10"/>
        <v>910.1</v>
      </c>
      <c r="J99" s="27">
        <f t="shared" si="11"/>
        <v>0</v>
      </c>
      <c r="K99" s="27">
        <f t="shared" si="12"/>
        <v>91.01</v>
      </c>
      <c r="L99" s="27">
        <f t="shared" si="13"/>
        <v>455.05</v>
      </c>
      <c r="M99" s="27">
        <f t="shared" si="14"/>
        <v>0</v>
      </c>
      <c r="N99" s="28">
        <f t="shared" si="15"/>
        <v>1456.16</v>
      </c>
      <c r="O99" s="20">
        <v>1</v>
      </c>
      <c r="P99" s="39" t="s">
        <v>848</v>
      </c>
      <c r="Q99" s="43" t="s">
        <v>783</v>
      </c>
      <c r="R99" s="29" t="s">
        <v>349</v>
      </c>
      <c r="S99" s="39" t="s">
        <v>368</v>
      </c>
      <c r="T99" s="39" t="s">
        <v>849</v>
      </c>
      <c r="U99" s="40" t="s">
        <v>809</v>
      </c>
      <c r="V99" s="42">
        <v>22</v>
      </c>
    </row>
    <row r="100" spans="1:22" s="41" customFormat="1" x14ac:dyDescent="0.3">
      <c r="A100" s="10" t="e">
        <f>#REF!+1</f>
        <v>#REF!</v>
      </c>
      <c r="B100" s="37" t="s">
        <v>111</v>
      </c>
      <c r="C100" s="52">
        <v>761.9</v>
      </c>
      <c r="D100" s="38">
        <v>10</v>
      </c>
      <c r="E100" s="38"/>
      <c r="F100" s="10">
        <v>1</v>
      </c>
      <c r="G100" s="26">
        <v>5</v>
      </c>
      <c r="H100" s="38"/>
      <c r="I100" s="27">
        <f t="shared" si="10"/>
        <v>7619</v>
      </c>
      <c r="J100" s="27">
        <f t="shared" si="11"/>
        <v>0</v>
      </c>
      <c r="K100" s="27">
        <f t="shared" si="12"/>
        <v>761.9</v>
      </c>
      <c r="L100" s="27">
        <f t="shared" si="13"/>
        <v>3809.5</v>
      </c>
      <c r="M100" s="27">
        <f t="shared" si="14"/>
        <v>0</v>
      </c>
      <c r="N100" s="28">
        <f t="shared" si="15"/>
        <v>12190.4</v>
      </c>
      <c r="O100" s="20">
        <v>1</v>
      </c>
      <c r="P100" s="39" t="s">
        <v>186</v>
      </c>
      <c r="Q100" s="43" t="s">
        <v>189</v>
      </c>
      <c r="R100" s="29" t="s">
        <v>349</v>
      </c>
      <c r="S100" s="39" t="s">
        <v>353</v>
      </c>
      <c r="T100" s="39" t="s">
        <v>850</v>
      </c>
      <c r="U100" s="40" t="s">
        <v>674</v>
      </c>
      <c r="V100" s="42">
        <v>22</v>
      </c>
    </row>
    <row r="101" spans="1:22" s="41" customFormat="1" x14ac:dyDescent="0.3">
      <c r="A101" s="10" t="e">
        <f t="shared" si="9"/>
        <v>#REF!</v>
      </c>
      <c r="B101" s="37" t="s">
        <v>112</v>
      </c>
      <c r="C101" s="52">
        <v>109.25</v>
      </c>
      <c r="D101" s="38">
        <v>45</v>
      </c>
      <c r="E101" s="38"/>
      <c r="F101" s="38">
        <v>18</v>
      </c>
      <c r="G101" s="26">
        <v>20</v>
      </c>
      <c r="H101" s="38"/>
      <c r="I101" s="27">
        <f t="shared" si="10"/>
        <v>4916.25</v>
      </c>
      <c r="J101" s="27">
        <f t="shared" si="11"/>
        <v>0</v>
      </c>
      <c r="K101" s="27">
        <f t="shared" si="12"/>
        <v>1966.5</v>
      </c>
      <c r="L101" s="27">
        <f t="shared" si="13"/>
        <v>2185</v>
      </c>
      <c r="M101" s="27">
        <f t="shared" si="14"/>
        <v>0</v>
      </c>
      <c r="N101" s="28">
        <f t="shared" si="15"/>
        <v>9067.75</v>
      </c>
      <c r="O101" s="20">
        <v>1</v>
      </c>
      <c r="P101" s="39" t="s">
        <v>851</v>
      </c>
      <c r="Q101" s="43" t="s">
        <v>784</v>
      </c>
      <c r="R101" s="29" t="s">
        <v>349</v>
      </c>
      <c r="S101" s="39" t="s">
        <v>353</v>
      </c>
      <c r="T101" s="39" t="s">
        <v>852</v>
      </c>
      <c r="U101" s="40" t="s">
        <v>810</v>
      </c>
      <c r="V101" s="42">
        <v>22</v>
      </c>
    </row>
    <row r="102" spans="1:22" s="41" customFormat="1" x14ac:dyDescent="0.3">
      <c r="A102" s="10" t="e">
        <f t="shared" si="9"/>
        <v>#REF!</v>
      </c>
      <c r="B102" s="37" t="s">
        <v>113</v>
      </c>
      <c r="C102" s="52">
        <v>398.05</v>
      </c>
      <c r="D102" s="38">
        <v>45</v>
      </c>
      <c r="E102" s="38"/>
      <c r="F102" s="10">
        <v>1</v>
      </c>
      <c r="G102" s="26">
        <v>20</v>
      </c>
      <c r="H102" s="38"/>
      <c r="I102" s="27">
        <f t="shared" si="10"/>
        <v>17912.25</v>
      </c>
      <c r="J102" s="27">
        <f t="shared" si="11"/>
        <v>0</v>
      </c>
      <c r="K102" s="27">
        <f t="shared" si="12"/>
        <v>398.05</v>
      </c>
      <c r="L102" s="27">
        <f t="shared" si="13"/>
        <v>7961</v>
      </c>
      <c r="M102" s="27">
        <f t="shared" si="14"/>
        <v>0</v>
      </c>
      <c r="N102" s="28">
        <f t="shared" si="15"/>
        <v>26271.3</v>
      </c>
      <c r="O102" s="20">
        <v>1</v>
      </c>
      <c r="P102" s="39" t="s">
        <v>853</v>
      </c>
      <c r="Q102" s="43" t="s">
        <v>785</v>
      </c>
      <c r="R102" s="29" t="s">
        <v>349</v>
      </c>
      <c r="S102" s="39" t="s">
        <v>353</v>
      </c>
      <c r="T102" s="39" t="s">
        <v>854</v>
      </c>
      <c r="U102" s="40" t="s">
        <v>811</v>
      </c>
      <c r="V102" s="42">
        <v>22</v>
      </c>
    </row>
    <row r="103" spans="1:22" s="41" customFormat="1" x14ac:dyDescent="0.3">
      <c r="A103" s="10" t="e">
        <f t="shared" si="9"/>
        <v>#REF!</v>
      </c>
      <c r="B103" s="37" t="s">
        <v>113</v>
      </c>
      <c r="C103" s="52">
        <v>398.05</v>
      </c>
      <c r="D103" s="38">
        <v>45</v>
      </c>
      <c r="E103" s="38"/>
      <c r="F103" s="10">
        <v>1</v>
      </c>
      <c r="G103" s="26">
        <v>20</v>
      </c>
      <c r="H103" s="38"/>
      <c r="I103" s="27">
        <f t="shared" si="10"/>
        <v>17912.25</v>
      </c>
      <c r="J103" s="27">
        <f t="shared" si="11"/>
        <v>0</v>
      </c>
      <c r="K103" s="27">
        <f t="shared" si="12"/>
        <v>398.05</v>
      </c>
      <c r="L103" s="27">
        <f t="shared" si="13"/>
        <v>7961</v>
      </c>
      <c r="M103" s="27">
        <f t="shared" si="14"/>
        <v>0</v>
      </c>
      <c r="N103" s="28">
        <f t="shared" si="15"/>
        <v>26271.3</v>
      </c>
      <c r="O103" s="20">
        <v>1</v>
      </c>
      <c r="P103" s="39" t="s">
        <v>853</v>
      </c>
      <c r="Q103" s="43" t="s">
        <v>785</v>
      </c>
      <c r="R103" s="29" t="s">
        <v>349</v>
      </c>
      <c r="S103" s="39" t="s">
        <v>353</v>
      </c>
      <c r="T103" s="39" t="s">
        <v>854</v>
      </c>
      <c r="U103" s="40" t="s">
        <v>811</v>
      </c>
      <c r="V103" s="42">
        <v>22</v>
      </c>
    </row>
    <row r="104" spans="1:22" s="41" customFormat="1" x14ac:dyDescent="0.3">
      <c r="A104" s="10" t="e">
        <f>#REF!+1</f>
        <v>#REF!</v>
      </c>
      <c r="B104" s="24" t="s">
        <v>321</v>
      </c>
      <c r="C104" s="52">
        <v>281.2</v>
      </c>
      <c r="D104" s="10">
        <v>70</v>
      </c>
      <c r="E104" s="10">
        <v>4</v>
      </c>
      <c r="F104" s="10">
        <v>1</v>
      </c>
      <c r="G104" s="26">
        <v>35</v>
      </c>
      <c r="H104" s="10"/>
      <c r="I104" s="27">
        <f t="shared" si="10"/>
        <v>19684</v>
      </c>
      <c r="J104" s="27">
        <f t="shared" si="11"/>
        <v>1124.8</v>
      </c>
      <c r="K104" s="27">
        <f t="shared" si="12"/>
        <v>281.2</v>
      </c>
      <c r="L104" s="27">
        <f t="shared" si="13"/>
        <v>9842</v>
      </c>
      <c r="M104" s="27">
        <f t="shared" si="14"/>
        <v>0</v>
      </c>
      <c r="N104" s="28">
        <f t="shared" si="15"/>
        <v>30932</v>
      </c>
      <c r="O104" s="20">
        <v>1</v>
      </c>
      <c r="P104" s="39" t="s">
        <v>503</v>
      </c>
      <c r="Q104" s="20" t="s">
        <v>314</v>
      </c>
      <c r="R104" s="29" t="s">
        <v>349</v>
      </c>
      <c r="S104" s="39" t="s">
        <v>504</v>
      </c>
      <c r="T104" s="39" t="s">
        <v>507</v>
      </c>
      <c r="U104" s="40" t="s">
        <v>706</v>
      </c>
      <c r="V104" s="42">
        <v>22</v>
      </c>
    </row>
    <row r="105" spans="1:22" s="41" customFormat="1" x14ac:dyDescent="0.3">
      <c r="A105" s="10" t="e">
        <f t="shared" si="9"/>
        <v>#REF!</v>
      </c>
      <c r="B105" s="24" t="s">
        <v>322</v>
      </c>
      <c r="C105" s="52">
        <v>167.2</v>
      </c>
      <c r="D105" s="10">
        <v>45</v>
      </c>
      <c r="E105" s="10"/>
      <c r="F105" s="10">
        <v>1</v>
      </c>
      <c r="G105" s="26">
        <v>20</v>
      </c>
      <c r="H105" s="10"/>
      <c r="I105" s="27">
        <f t="shared" si="10"/>
        <v>7523.9999999999991</v>
      </c>
      <c r="J105" s="27">
        <f t="shared" si="11"/>
        <v>0</v>
      </c>
      <c r="K105" s="27">
        <f t="shared" si="12"/>
        <v>167.2</v>
      </c>
      <c r="L105" s="27">
        <f t="shared" si="13"/>
        <v>3344</v>
      </c>
      <c r="M105" s="27">
        <f t="shared" si="14"/>
        <v>0</v>
      </c>
      <c r="N105" s="28">
        <f t="shared" si="15"/>
        <v>11035.199999999999</v>
      </c>
      <c r="O105" s="20">
        <v>1</v>
      </c>
      <c r="P105" s="39" t="s">
        <v>505</v>
      </c>
      <c r="Q105" s="20" t="s">
        <v>323</v>
      </c>
      <c r="R105" s="29" t="s">
        <v>349</v>
      </c>
      <c r="S105" s="39" t="s">
        <v>472</v>
      </c>
      <c r="T105" s="39" t="s">
        <v>506</v>
      </c>
      <c r="U105" s="40" t="s">
        <v>707</v>
      </c>
      <c r="V105" s="42">
        <v>22</v>
      </c>
    </row>
    <row r="106" spans="1:22" s="41" customFormat="1" ht="100.8" x14ac:dyDescent="0.3">
      <c r="A106" s="10" t="e">
        <f t="shared" si="9"/>
        <v>#REF!</v>
      </c>
      <c r="B106" s="24" t="s">
        <v>114</v>
      </c>
      <c r="C106" s="52">
        <v>97.85</v>
      </c>
      <c r="D106" s="10">
        <v>21</v>
      </c>
      <c r="E106" s="10"/>
      <c r="F106" s="10">
        <v>30</v>
      </c>
      <c r="G106" s="26">
        <v>10</v>
      </c>
      <c r="H106" s="10"/>
      <c r="I106" s="27">
        <f t="shared" si="10"/>
        <v>2054.85</v>
      </c>
      <c r="J106" s="27">
        <f t="shared" si="11"/>
        <v>0</v>
      </c>
      <c r="K106" s="27">
        <f t="shared" si="12"/>
        <v>2935.5</v>
      </c>
      <c r="L106" s="27">
        <f t="shared" si="13"/>
        <v>978.5</v>
      </c>
      <c r="M106" s="27">
        <f t="shared" si="14"/>
        <v>0</v>
      </c>
      <c r="N106" s="28">
        <f t="shared" si="15"/>
        <v>5968.85</v>
      </c>
      <c r="O106" s="20">
        <v>1</v>
      </c>
      <c r="P106" s="39" t="s">
        <v>508</v>
      </c>
      <c r="Q106" s="25" t="s">
        <v>330</v>
      </c>
      <c r="R106" s="29" t="s">
        <v>349</v>
      </c>
      <c r="S106" s="39" t="s">
        <v>509</v>
      </c>
      <c r="T106" s="39" t="s">
        <v>510</v>
      </c>
      <c r="U106" s="40" t="s">
        <v>708</v>
      </c>
      <c r="V106" s="46">
        <v>22</v>
      </c>
    </row>
    <row r="107" spans="1:22" s="41" customFormat="1" x14ac:dyDescent="0.3">
      <c r="A107" s="10" t="e">
        <f t="shared" si="9"/>
        <v>#REF!</v>
      </c>
      <c r="B107" s="24" t="s">
        <v>115</v>
      </c>
      <c r="C107" s="52">
        <v>96.9</v>
      </c>
      <c r="D107" s="10">
        <v>21</v>
      </c>
      <c r="E107" s="10"/>
      <c r="F107" s="10">
        <v>1</v>
      </c>
      <c r="G107" s="26">
        <v>10</v>
      </c>
      <c r="H107" s="10"/>
      <c r="I107" s="27">
        <f t="shared" si="10"/>
        <v>2034.9</v>
      </c>
      <c r="J107" s="27">
        <f t="shared" si="11"/>
        <v>0</v>
      </c>
      <c r="K107" s="27">
        <f t="shared" si="12"/>
        <v>96.9</v>
      </c>
      <c r="L107" s="27">
        <f t="shared" si="13"/>
        <v>969</v>
      </c>
      <c r="M107" s="27">
        <f t="shared" si="14"/>
        <v>0</v>
      </c>
      <c r="N107" s="28">
        <f t="shared" si="15"/>
        <v>3100.8</v>
      </c>
      <c r="O107" s="20">
        <v>1</v>
      </c>
      <c r="P107" s="39" t="s">
        <v>855</v>
      </c>
      <c r="Q107" s="43" t="s">
        <v>786</v>
      </c>
      <c r="R107" s="29" t="s">
        <v>349</v>
      </c>
      <c r="S107" s="39" t="s">
        <v>856</v>
      </c>
      <c r="T107" s="39" t="s">
        <v>857</v>
      </c>
      <c r="U107" s="40" t="s">
        <v>815</v>
      </c>
      <c r="V107" s="46">
        <v>22</v>
      </c>
    </row>
    <row r="108" spans="1:22" s="41" customFormat="1" x14ac:dyDescent="0.3">
      <c r="A108" s="10" t="e">
        <f t="shared" si="9"/>
        <v>#REF!</v>
      </c>
      <c r="B108" s="24" t="s">
        <v>116</v>
      </c>
      <c r="C108" s="52">
        <v>86</v>
      </c>
      <c r="D108" s="10">
        <v>21</v>
      </c>
      <c r="E108" s="10"/>
      <c r="F108" s="10">
        <v>2</v>
      </c>
      <c r="G108" s="26">
        <v>10</v>
      </c>
      <c r="H108" s="10"/>
      <c r="I108" s="27">
        <f t="shared" si="10"/>
        <v>1806</v>
      </c>
      <c r="J108" s="27">
        <f t="shared" si="11"/>
        <v>0</v>
      </c>
      <c r="K108" s="27">
        <f t="shared" si="12"/>
        <v>172</v>
      </c>
      <c r="L108" s="27">
        <f t="shared" si="13"/>
        <v>860</v>
      </c>
      <c r="M108" s="27">
        <f t="shared" si="14"/>
        <v>0</v>
      </c>
      <c r="N108" s="28">
        <f t="shared" si="15"/>
        <v>2838</v>
      </c>
      <c r="O108" s="20"/>
      <c r="P108" s="39"/>
      <c r="Q108" s="39"/>
      <c r="R108" s="29"/>
      <c r="S108" s="39"/>
      <c r="T108" s="39"/>
      <c r="U108" s="40"/>
      <c r="V108" s="46"/>
    </row>
    <row r="109" spans="1:22" s="41" customFormat="1" x14ac:dyDescent="0.3">
      <c r="A109" s="10" t="e">
        <f t="shared" si="9"/>
        <v>#REF!</v>
      </c>
      <c r="B109" s="24" t="s">
        <v>117</v>
      </c>
      <c r="C109" s="52">
        <v>49</v>
      </c>
      <c r="D109" s="10">
        <v>30</v>
      </c>
      <c r="E109" s="10"/>
      <c r="F109" s="10">
        <v>10</v>
      </c>
      <c r="G109" s="26">
        <v>15</v>
      </c>
      <c r="H109" s="10"/>
      <c r="I109" s="27">
        <f t="shared" si="10"/>
        <v>1470</v>
      </c>
      <c r="J109" s="27">
        <f t="shared" si="11"/>
        <v>0</v>
      </c>
      <c r="K109" s="27">
        <f t="shared" si="12"/>
        <v>490</v>
      </c>
      <c r="L109" s="27">
        <f t="shared" si="13"/>
        <v>735</v>
      </c>
      <c r="M109" s="27">
        <f t="shared" si="14"/>
        <v>0</v>
      </c>
      <c r="N109" s="28">
        <f t="shared" si="15"/>
        <v>2695</v>
      </c>
      <c r="O109" s="20">
        <v>1</v>
      </c>
      <c r="P109" s="39" t="s">
        <v>858</v>
      </c>
      <c r="Q109" s="43" t="s">
        <v>787</v>
      </c>
      <c r="R109" s="29" t="s">
        <v>349</v>
      </c>
      <c r="S109" s="39" t="s">
        <v>472</v>
      </c>
      <c r="T109" s="39" t="s">
        <v>859</v>
      </c>
      <c r="U109" s="40" t="s">
        <v>816</v>
      </c>
      <c r="V109" s="46">
        <v>22</v>
      </c>
    </row>
    <row r="110" spans="1:22" s="41" customFormat="1" x14ac:dyDescent="0.3">
      <c r="A110" s="10" t="e">
        <f t="shared" si="9"/>
        <v>#REF!</v>
      </c>
      <c r="B110" s="24" t="s">
        <v>118</v>
      </c>
      <c r="C110" s="52">
        <v>96.9</v>
      </c>
      <c r="D110" s="10">
        <v>12</v>
      </c>
      <c r="E110" s="10"/>
      <c r="F110" s="10">
        <v>1</v>
      </c>
      <c r="G110" s="26">
        <v>5</v>
      </c>
      <c r="H110" s="10"/>
      <c r="I110" s="27">
        <f t="shared" si="10"/>
        <v>1162.8000000000002</v>
      </c>
      <c r="J110" s="27">
        <f t="shared" si="11"/>
        <v>0</v>
      </c>
      <c r="K110" s="27">
        <f t="shared" si="12"/>
        <v>96.9</v>
      </c>
      <c r="L110" s="27">
        <f t="shared" si="13"/>
        <v>484.5</v>
      </c>
      <c r="M110" s="27">
        <f t="shared" si="14"/>
        <v>0</v>
      </c>
      <c r="N110" s="28">
        <f t="shared" si="15"/>
        <v>1744.2000000000003</v>
      </c>
      <c r="O110" s="20">
        <v>1</v>
      </c>
      <c r="P110" s="39" t="s">
        <v>450</v>
      </c>
      <c r="Q110" s="43" t="s">
        <v>304</v>
      </c>
      <c r="R110" s="29" t="s">
        <v>349</v>
      </c>
      <c r="S110" s="39" t="s">
        <v>353</v>
      </c>
      <c r="T110" s="39" t="s">
        <v>451</v>
      </c>
      <c r="U110" s="40" t="s">
        <v>682</v>
      </c>
      <c r="V110" s="46">
        <v>22</v>
      </c>
    </row>
    <row r="111" spans="1:22" s="41" customFormat="1" x14ac:dyDescent="0.3">
      <c r="A111" s="10" t="e">
        <f t="shared" si="9"/>
        <v>#REF!</v>
      </c>
      <c r="B111" s="24" t="s">
        <v>119</v>
      </c>
      <c r="C111" s="52">
        <v>24.32</v>
      </c>
      <c r="D111" s="10">
        <v>20</v>
      </c>
      <c r="E111" s="10"/>
      <c r="F111" s="10">
        <v>8</v>
      </c>
      <c r="G111" s="26">
        <v>10</v>
      </c>
      <c r="H111" s="10"/>
      <c r="I111" s="27">
        <f t="shared" si="10"/>
        <v>486.4</v>
      </c>
      <c r="J111" s="27">
        <f t="shared" si="11"/>
        <v>0</v>
      </c>
      <c r="K111" s="27">
        <f t="shared" si="12"/>
        <v>194.56</v>
      </c>
      <c r="L111" s="27">
        <f t="shared" si="13"/>
        <v>243.2</v>
      </c>
      <c r="M111" s="27">
        <f t="shared" si="14"/>
        <v>0</v>
      </c>
      <c r="N111" s="28">
        <f t="shared" si="15"/>
        <v>924.16000000000008</v>
      </c>
      <c r="O111" s="20">
        <v>1</v>
      </c>
      <c r="P111" s="39" t="s">
        <v>860</v>
      </c>
      <c r="Q111" s="43" t="s">
        <v>788</v>
      </c>
      <c r="R111" s="29" t="s">
        <v>349</v>
      </c>
      <c r="S111" s="39" t="s">
        <v>861</v>
      </c>
      <c r="T111" s="39" t="s">
        <v>862</v>
      </c>
      <c r="U111" s="40" t="s">
        <v>817</v>
      </c>
      <c r="V111" s="46">
        <v>22</v>
      </c>
    </row>
    <row r="112" spans="1:22" s="41" customFormat="1" x14ac:dyDescent="0.3">
      <c r="A112" s="10" t="e">
        <f t="shared" si="9"/>
        <v>#REF!</v>
      </c>
      <c r="B112" s="24" t="s">
        <v>197</v>
      </c>
      <c r="C112" s="52">
        <v>410.4</v>
      </c>
      <c r="D112" s="10">
        <v>10</v>
      </c>
      <c r="E112" s="10">
        <v>4</v>
      </c>
      <c r="F112" s="10">
        <v>1</v>
      </c>
      <c r="G112" s="26">
        <v>5</v>
      </c>
      <c r="H112" s="10"/>
      <c r="I112" s="27">
        <f t="shared" si="10"/>
        <v>4104</v>
      </c>
      <c r="J112" s="27">
        <f t="shared" si="11"/>
        <v>1641.6</v>
      </c>
      <c r="K112" s="27">
        <f t="shared" si="12"/>
        <v>410.4</v>
      </c>
      <c r="L112" s="27">
        <f t="shared" si="13"/>
        <v>2052</v>
      </c>
      <c r="M112" s="27">
        <f t="shared" si="14"/>
        <v>0</v>
      </c>
      <c r="N112" s="28">
        <f t="shared" si="15"/>
        <v>8208</v>
      </c>
      <c r="O112" s="20">
        <v>1</v>
      </c>
      <c r="P112" s="39" t="s">
        <v>511</v>
      </c>
      <c r="Q112" s="20" t="s">
        <v>293</v>
      </c>
      <c r="R112" s="29" t="s">
        <v>349</v>
      </c>
      <c r="S112" s="39" t="s">
        <v>455</v>
      </c>
      <c r="T112" s="39" t="s">
        <v>514</v>
      </c>
      <c r="U112" s="40" t="s">
        <v>709</v>
      </c>
      <c r="V112" s="42">
        <v>22</v>
      </c>
    </row>
    <row r="113" spans="1:22" s="41" customFormat="1" x14ac:dyDescent="0.3">
      <c r="A113" s="10" t="e">
        <f t="shared" si="9"/>
        <v>#REF!</v>
      </c>
      <c r="B113" s="24" t="s">
        <v>120</v>
      </c>
      <c r="C113" s="52">
        <v>344.85</v>
      </c>
      <c r="D113" s="10">
        <v>10</v>
      </c>
      <c r="E113" s="10">
        <v>4</v>
      </c>
      <c r="F113" s="10">
        <v>1</v>
      </c>
      <c r="G113" s="26">
        <v>5</v>
      </c>
      <c r="H113" s="10"/>
      <c r="I113" s="27">
        <f t="shared" si="10"/>
        <v>3448.5</v>
      </c>
      <c r="J113" s="27">
        <f t="shared" si="11"/>
        <v>1379.4</v>
      </c>
      <c r="K113" s="27">
        <f t="shared" si="12"/>
        <v>344.85</v>
      </c>
      <c r="L113" s="27">
        <f t="shared" si="13"/>
        <v>1724.25</v>
      </c>
      <c r="M113" s="27">
        <f t="shared" si="14"/>
        <v>0</v>
      </c>
      <c r="N113" s="28">
        <f t="shared" si="15"/>
        <v>6897</v>
      </c>
      <c r="O113" s="20">
        <v>1</v>
      </c>
      <c r="P113" s="39" t="s">
        <v>512</v>
      </c>
      <c r="Q113" s="20" t="s">
        <v>295</v>
      </c>
      <c r="R113" s="29" t="s">
        <v>349</v>
      </c>
      <c r="S113" s="39" t="s">
        <v>455</v>
      </c>
      <c r="T113" s="39" t="s">
        <v>515</v>
      </c>
      <c r="U113" s="40" t="s">
        <v>710</v>
      </c>
      <c r="V113" s="42">
        <v>22</v>
      </c>
    </row>
    <row r="114" spans="1:22" s="41" customFormat="1" x14ac:dyDescent="0.3">
      <c r="A114" s="10" t="e">
        <f t="shared" si="9"/>
        <v>#REF!</v>
      </c>
      <c r="B114" s="24" t="s">
        <v>294</v>
      </c>
      <c r="C114" s="52">
        <v>262.2</v>
      </c>
      <c r="D114" s="10">
        <v>10</v>
      </c>
      <c r="E114" s="10"/>
      <c r="F114" s="10">
        <v>1</v>
      </c>
      <c r="G114" s="26">
        <v>5</v>
      </c>
      <c r="H114" s="10"/>
      <c r="I114" s="27">
        <f t="shared" si="10"/>
        <v>2622</v>
      </c>
      <c r="J114" s="27">
        <f t="shared" si="11"/>
        <v>0</v>
      </c>
      <c r="K114" s="27">
        <f t="shared" si="12"/>
        <v>262.2</v>
      </c>
      <c r="L114" s="27">
        <f t="shared" si="13"/>
        <v>1311</v>
      </c>
      <c r="M114" s="27">
        <f t="shared" si="14"/>
        <v>0</v>
      </c>
      <c r="N114" s="28">
        <f t="shared" si="15"/>
        <v>4195.2</v>
      </c>
      <c r="O114" s="20">
        <v>1</v>
      </c>
      <c r="P114" s="39" t="s">
        <v>513</v>
      </c>
      <c r="Q114" s="20" t="s">
        <v>296</v>
      </c>
      <c r="R114" s="29" t="s">
        <v>349</v>
      </c>
      <c r="S114" s="39" t="s">
        <v>455</v>
      </c>
      <c r="T114" s="39" t="s">
        <v>516</v>
      </c>
      <c r="U114" s="40" t="s">
        <v>711</v>
      </c>
      <c r="V114" s="42">
        <v>22</v>
      </c>
    </row>
    <row r="115" spans="1:22" s="41" customFormat="1" x14ac:dyDescent="0.3">
      <c r="A115" s="10" t="e">
        <f t="shared" si="9"/>
        <v>#REF!</v>
      </c>
      <c r="B115" s="24" t="s">
        <v>121</v>
      </c>
      <c r="C115" s="52">
        <v>108</v>
      </c>
      <c r="D115" s="10">
        <v>18</v>
      </c>
      <c r="E115" s="10"/>
      <c r="F115" s="10">
        <v>1</v>
      </c>
      <c r="G115" s="26">
        <v>10</v>
      </c>
      <c r="H115" s="10"/>
      <c r="I115" s="27">
        <f t="shared" si="10"/>
        <v>1944</v>
      </c>
      <c r="J115" s="27">
        <f t="shared" si="11"/>
        <v>0</v>
      </c>
      <c r="K115" s="27">
        <f t="shared" si="12"/>
        <v>108</v>
      </c>
      <c r="L115" s="27">
        <f t="shared" si="13"/>
        <v>1080</v>
      </c>
      <c r="M115" s="27">
        <f t="shared" si="14"/>
        <v>0</v>
      </c>
      <c r="N115" s="28">
        <f t="shared" si="15"/>
        <v>3132</v>
      </c>
      <c r="O115" s="20">
        <v>1</v>
      </c>
      <c r="P115" s="39" t="s">
        <v>863</v>
      </c>
      <c r="Q115" s="43" t="s">
        <v>789</v>
      </c>
      <c r="R115" s="29" t="s">
        <v>349</v>
      </c>
      <c r="S115" s="39" t="s">
        <v>455</v>
      </c>
      <c r="T115" s="39" t="s">
        <v>864</v>
      </c>
      <c r="U115" s="40" t="s">
        <v>818</v>
      </c>
      <c r="V115" s="46">
        <v>22</v>
      </c>
    </row>
    <row r="116" spans="1:22" s="41" customFormat="1" x14ac:dyDescent="0.3">
      <c r="A116" s="10" t="e">
        <f t="shared" si="9"/>
        <v>#REF!</v>
      </c>
      <c r="B116" s="24" t="s">
        <v>122</v>
      </c>
      <c r="C116" s="52">
        <v>152</v>
      </c>
      <c r="D116" s="10">
        <v>27</v>
      </c>
      <c r="E116" s="10"/>
      <c r="F116" s="10">
        <v>1</v>
      </c>
      <c r="G116" s="26">
        <v>10</v>
      </c>
      <c r="H116" s="10"/>
      <c r="I116" s="27">
        <f t="shared" si="10"/>
        <v>4104</v>
      </c>
      <c r="J116" s="27">
        <f t="shared" si="11"/>
        <v>0</v>
      </c>
      <c r="K116" s="27">
        <f t="shared" si="12"/>
        <v>152</v>
      </c>
      <c r="L116" s="27">
        <f t="shared" si="13"/>
        <v>1520</v>
      </c>
      <c r="M116" s="27">
        <f t="shared" si="14"/>
        <v>0</v>
      </c>
      <c r="N116" s="28">
        <f t="shared" si="15"/>
        <v>5776</v>
      </c>
      <c r="O116" s="20">
        <v>1</v>
      </c>
      <c r="P116" s="39" t="s">
        <v>865</v>
      </c>
      <c r="Q116" s="43" t="s">
        <v>790</v>
      </c>
      <c r="R116" s="29" t="s">
        <v>349</v>
      </c>
      <c r="S116" s="39" t="s">
        <v>455</v>
      </c>
      <c r="T116" s="39" t="s">
        <v>868</v>
      </c>
      <c r="U116" s="40" t="s">
        <v>819</v>
      </c>
      <c r="V116" s="46">
        <v>22</v>
      </c>
    </row>
    <row r="117" spans="1:22" s="41" customFormat="1" x14ac:dyDescent="0.3">
      <c r="A117" s="10" t="e">
        <f t="shared" si="9"/>
        <v>#REF!</v>
      </c>
      <c r="B117" s="24" t="s">
        <v>123</v>
      </c>
      <c r="C117" s="52">
        <v>195</v>
      </c>
      <c r="D117" s="10">
        <v>24</v>
      </c>
      <c r="E117" s="10"/>
      <c r="F117" s="10">
        <v>7</v>
      </c>
      <c r="G117" s="26">
        <v>10</v>
      </c>
      <c r="H117" s="10"/>
      <c r="I117" s="27">
        <f t="shared" si="10"/>
        <v>4680</v>
      </c>
      <c r="J117" s="27">
        <f t="shared" si="11"/>
        <v>0</v>
      </c>
      <c r="K117" s="27">
        <f t="shared" si="12"/>
        <v>1365</v>
      </c>
      <c r="L117" s="27">
        <f t="shared" si="13"/>
        <v>1950</v>
      </c>
      <c r="M117" s="27">
        <f t="shared" si="14"/>
        <v>0</v>
      </c>
      <c r="N117" s="28">
        <f t="shared" si="15"/>
        <v>7995</v>
      </c>
      <c r="O117" s="20">
        <v>1</v>
      </c>
      <c r="P117" s="39" t="s">
        <v>866</v>
      </c>
      <c r="Q117" s="43" t="s">
        <v>791</v>
      </c>
      <c r="R117" s="29" t="s">
        <v>349</v>
      </c>
      <c r="S117" s="39" t="s">
        <v>455</v>
      </c>
      <c r="T117" s="39" t="s">
        <v>867</v>
      </c>
      <c r="U117" s="40" t="s">
        <v>820</v>
      </c>
      <c r="V117" s="46">
        <v>22</v>
      </c>
    </row>
    <row r="118" spans="1:22" s="41" customFormat="1" x14ac:dyDescent="0.3">
      <c r="A118" s="10" t="e">
        <f t="shared" si="9"/>
        <v>#REF!</v>
      </c>
      <c r="B118" s="24" t="s">
        <v>271</v>
      </c>
      <c r="C118" s="52">
        <v>219.45</v>
      </c>
      <c r="D118" s="10">
        <v>5</v>
      </c>
      <c r="E118" s="10"/>
      <c r="F118" s="10">
        <v>1</v>
      </c>
      <c r="G118" s="26">
        <v>5</v>
      </c>
      <c r="H118" s="10"/>
      <c r="I118" s="27">
        <f t="shared" si="10"/>
        <v>1097.25</v>
      </c>
      <c r="J118" s="27">
        <f t="shared" si="11"/>
        <v>0</v>
      </c>
      <c r="K118" s="27">
        <f t="shared" si="12"/>
        <v>219.45</v>
      </c>
      <c r="L118" s="27">
        <f t="shared" si="13"/>
        <v>1097.25</v>
      </c>
      <c r="M118" s="27">
        <f t="shared" si="14"/>
        <v>0</v>
      </c>
      <c r="N118" s="28">
        <f t="shared" si="15"/>
        <v>2413.9499999999998</v>
      </c>
      <c r="O118" s="20">
        <v>1</v>
      </c>
      <c r="P118" s="39" t="s">
        <v>517</v>
      </c>
      <c r="Q118" s="20" t="s">
        <v>272</v>
      </c>
      <c r="R118" s="29" t="s">
        <v>349</v>
      </c>
      <c r="S118" s="39" t="s">
        <v>363</v>
      </c>
      <c r="T118" s="39" t="s">
        <v>518</v>
      </c>
      <c r="U118" s="40" t="s">
        <v>712</v>
      </c>
      <c r="V118" s="42">
        <v>22</v>
      </c>
    </row>
    <row r="119" spans="1:22" s="41" customFormat="1" x14ac:dyDescent="0.3">
      <c r="A119" s="10" t="e">
        <f t="shared" si="9"/>
        <v>#REF!</v>
      </c>
      <c r="B119" s="24" t="s">
        <v>124</v>
      </c>
      <c r="C119" s="52">
        <v>322.05</v>
      </c>
      <c r="D119" s="10">
        <v>9</v>
      </c>
      <c r="E119" s="10"/>
      <c r="F119" s="10">
        <v>1</v>
      </c>
      <c r="G119" s="26">
        <v>5</v>
      </c>
      <c r="H119" s="10"/>
      <c r="I119" s="27">
        <f t="shared" si="10"/>
        <v>2898.4500000000003</v>
      </c>
      <c r="J119" s="27">
        <f t="shared" si="11"/>
        <v>0</v>
      </c>
      <c r="K119" s="27">
        <f t="shared" si="12"/>
        <v>322.05</v>
      </c>
      <c r="L119" s="27">
        <f t="shared" si="13"/>
        <v>1610.25</v>
      </c>
      <c r="M119" s="27">
        <f t="shared" si="14"/>
        <v>0</v>
      </c>
      <c r="N119" s="28">
        <f t="shared" si="15"/>
        <v>4830.75</v>
      </c>
      <c r="O119" s="20">
        <v>1</v>
      </c>
      <c r="P119" s="39" t="s">
        <v>869</v>
      </c>
      <c r="Q119" s="43" t="s">
        <v>792</v>
      </c>
      <c r="R119" s="29" t="s">
        <v>349</v>
      </c>
      <c r="S119" s="39" t="s">
        <v>386</v>
      </c>
      <c r="T119" s="39" t="s">
        <v>870</v>
      </c>
      <c r="U119" s="40" t="s">
        <v>821</v>
      </c>
      <c r="V119" s="46">
        <v>22</v>
      </c>
    </row>
    <row r="120" spans="1:22" s="41" customFormat="1" x14ac:dyDescent="0.3">
      <c r="A120" s="10" t="e">
        <f t="shared" si="9"/>
        <v>#REF!</v>
      </c>
      <c r="B120" s="24" t="s">
        <v>125</v>
      </c>
      <c r="C120" s="52">
        <v>759.05</v>
      </c>
      <c r="D120" s="10">
        <v>9</v>
      </c>
      <c r="E120" s="10"/>
      <c r="F120" s="10">
        <v>1</v>
      </c>
      <c r="G120" s="26">
        <v>5</v>
      </c>
      <c r="H120" s="10"/>
      <c r="I120" s="27">
        <f t="shared" si="10"/>
        <v>6831.45</v>
      </c>
      <c r="J120" s="27">
        <f t="shared" si="11"/>
        <v>0</v>
      </c>
      <c r="K120" s="27">
        <f t="shared" si="12"/>
        <v>759.05</v>
      </c>
      <c r="L120" s="27">
        <f t="shared" si="13"/>
        <v>3795.25</v>
      </c>
      <c r="M120" s="27">
        <f t="shared" si="14"/>
        <v>0</v>
      </c>
      <c r="N120" s="28">
        <f t="shared" si="15"/>
        <v>11385.75</v>
      </c>
      <c r="O120" s="20">
        <v>1</v>
      </c>
      <c r="P120" s="39" t="s">
        <v>519</v>
      </c>
      <c r="Q120" s="25" t="s">
        <v>126</v>
      </c>
      <c r="R120" s="29" t="s">
        <v>349</v>
      </c>
      <c r="S120" s="39" t="s">
        <v>386</v>
      </c>
      <c r="T120" s="39" t="s">
        <v>520</v>
      </c>
      <c r="U120" s="40" t="s">
        <v>713</v>
      </c>
      <c r="V120" s="42">
        <v>22</v>
      </c>
    </row>
    <row r="121" spans="1:22" s="41" customFormat="1" x14ac:dyDescent="0.3">
      <c r="A121" s="10" t="e">
        <f t="shared" si="9"/>
        <v>#REF!</v>
      </c>
      <c r="B121" s="24" t="s">
        <v>127</v>
      </c>
      <c r="C121" s="52">
        <v>83.41</v>
      </c>
      <c r="D121" s="10">
        <v>18</v>
      </c>
      <c r="E121" s="10"/>
      <c r="F121" s="10">
        <v>1</v>
      </c>
      <c r="G121" s="26">
        <v>10</v>
      </c>
      <c r="H121" s="10"/>
      <c r="I121" s="27">
        <f t="shared" si="10"/>
        <v>1501.3799999999999</v>
      </c>
      <c r="J121" s="27">
        <f t="shared" si="11"/>
        <v>0</v>
      </c>
      <c r="K121" s="27">
        <f t="shared" si="12"/>
        <v>83.41</v>
      </c>
      <c r="L121" s="27">
        <f t="shared" si="13"/>
        <v>834.09999999999991</v>
      </c>
      <c r="M121" s="27">
        <f t="shared" si="14"/>
        <v>0</v>
      </c>
      <c r="N121" s="28">
        <f t="shared" ref="N121:N152" si="16">SUM(I121:M121)</f>
        <v>2418.89</v>
      </c>
      <c r="O121" s="20">
        <v>1</v>
      </c>
      <c r="P121" s="39" t="s">
        <v>871</v>
      </c>
      <c r="Q121" s="43" t="s">
        <v>793</v>
      </c>
      <c r="R121" s="29" t="s">
        <v>349</v>
      </c>
      <c r="S121" s="39" t="s">
        <v>577</v>
      </c>
      <c r="T121" s="39" t="s">
        <v>872</v>
      </c>
      <c r="U121" s="40" t="s">
        <v>822</v>
      </c>
      <c r="V121" s="46">
        <v>22</v>
      </c>
    </row>
    <row r="122" spans="1:22" s="41" customFormat="1" x14ac:dyDescent="0.3">
      <c r="A122" s="10" t="e">
        <f t="shared" ref="A122:A182" si="17">A121+1</f>
        <v>#REF!</v>
      </c>
      <c r="B122" s="24" t="s">
        <v>128</v>
      </c>
      <c r="C122" s="52">
        <v>110</v>
      </c>
      <c r="D122" s="10">
        <v>21</v>
      </c>
      <c r="E122" s="10"/>
      <c r="F122" s="10">
        <v>4</v>
      </c>
      <c r="G122" s="26">
        <v>10</v>
      </c>
      <c r="H122" s="10"/>
      <c r="I122" s="27">
        <f t="shared" ref="I122:I185" si="18">D122*C122</f>
        <v>2310</v>
      </c>
      <c r="J122" s="27">
        <f t="shared" ref="J122:J185" si="19">E122*C122</f>
        <v>0</v>
      </c>
      <c r="K122" s="27">
        <f t="shared" ref="K122:K185" si="20">F122*C122</f>
        <v>440</v>
      </c>
      <c r="L122" s="27">
        <f t="shared" ref="L122:L185" si="21">G122*C122</f>
        <v>1100</v>
      </c>
      <c r="M122" s="27">
        <f t="shared" ref="M122:M185" si="22">H122*C122</f>
        <v>0</v>
      </c>
      <c r="N122" s="28">
        <f t="shared" si="16"/>
        <v>3850</v>
      </c>
      <c r="O122" s="20">
        <v>1</v>
      </c>
      <c r="P122" s="39" t="s">
        <v>873</v>
      </c>
      <c r="Q122" s="43" t="s">
        <v>794</v>
      </c>
      <c r="R122" s="29" t="s">
        <v>349</v>
      </c>
      <c r="S122" s="39" t="s">
        <v>472</v>
      </c>
      <c r="T122" s="39" t="s">
        <v>874</v>
      </c>
      <c r="U122" s="40" t="s">
        <v>823</v>
      </c>
      <c r="V122" s="46">
        <v>22</v>
      </c>
    </row>
    <row r="123" spans="1:22" s="41" customFormat="1" x14ac:dyDescent="0.3">
      <c r="A123" s="10" t="e">
        <f t="shared" si="17"/>
        <v>#REF!</v>
      </c>
      <c r="B123" s="24" t="s">
        <v>129</v>
      </c>
      <c r="C123" s="52">
        <v>164.35</v>
      </c>
      <c r="D123" s="10">
        <v>21</v>
      </c>
      <c r="E123" s="10">
        <v>4</v>
      </c>
      <c r="F123" s="10">
        <v>1</v>
      </c>
      <c r="G123" s="26">
        <v>10</v>
      </c>
      <c r="H123" s="10"/>
      <c r="I123" s="27">
        <f t="shared" si="18"/>
        <v>3451.35</v>
      </c>
      <c r="J123" s="27">
        <f t="shared" si="19"/>
        <v>657.4</v>
      </c>
      <c r="K123" s="27">
        <f t="shared" si="20"/>
        <v>164.35</v>
      </c>
      <c r="L123" s="27">
        <f t="shared" si="21"/>
        <v>1643.5</v>
      </c>
      <c r="M123" s="27">
        <f t="shared" si="22"/>
        <v>0</v>
      </c>
      <c r="N123" s="28">
        <f t="shared" si="16"/>
        <v>5916.6</v>
      </c>
      <c r="O123" s="20">
        <v>1</v>
      </c>
      <c r="P123" s="39" t="s">
        <v>521</v>
      </c>
      <c r="Q123" s="20" t="s">
        <v>130</v>
      </c>
      <c r="R123" s="29" t="s">
        <v>349</v>
      </c>
      <c r="S123" s="39" t="s">
        <v>353</v>
      </c>
      <c r="T123" s="39" t="s">
        <v>523</v>
      </c>
      <c r="U123" s="40" t="s">
        <v>714</v>
      </c>
      <c r="V123" s="42">
        <v>22</v>
      </c>
    </row>
    <row r="124" spans="1:22" s="41" customFormat="1" x14ac:dyDescent="0.3">
      <c r="A124" s="10" t="e">
        <f t="shared" si="17"/>
        <v>#REF!</v>
      </c>
      <c r="B124" s="24" t="s">
        <v>131</v>
      </c>
      <c r="C124" s="52">
        <v>164.35</v>
      </c>
      <c r="D124" s="10">
        <v>90</v>
      </c>
      <c r="E124" s="10">
        <v>4</v>
      </c>
      <c r="F124" s="10">
        <v>1</v>
      </c>
      <c r="G124" s="26">
        <v>45</v>
      </c>
      <c r="H124" s="10"/>
      <c r="I124" s="27">
        <f t="shared" si="18"/>
        <v>14791.5</v>
      </c>
      <c r="J124" s="27">
        <f t="shared" si="19"/>
        <v>657.4</v>
      </c>
      <c r="K124" s="27">
        <f t="shared" si="20"/>
        <v>164.35</v>
      </c>
      <c r="L124" s="27">
        <f t="shared" si="21"/>
        <v>7395.75</v>
      </c>
      <c r="M124" s="27">
        <f t="shared" si="22"/>
        <v>0</v>
      </c>
      <c r="N124" s="28">
        <f t="shared" si="16"/>
        <v>23009</v>
      </c>
      <c r="O124" s="20">
        <v>1</v>
      </c>
      <c r="P124" s="39" t="s">
        <v>522</v>
      </c>
      <c r="Q124" s="20" t="s">
        <v>132</v>
      </c>
      <c r="R124" s="29" t="s">
        <v>349</v>
      </c>
      <c r="S124" s="39" t="s">
        <v>353</v>
      </c>
      <c r="T124" s="39" t="s">
        <v>524</v>
      </c>
      <c r="U124" s="40" t="s">
        <v>715</v>
      </c>
      <c r="V124" s="42">
        <v>22</v>
      </c>
    </row>
    <row r="125" spans="1:22" s="41" customFormat="1" ht="28.8" x14ac:dyDescent="0.3">
      <c r="A125" s="10" t="e">
        <f t="shared" si="17"/>
        <v>#REF!</v>
      </c>
      <c r="B125" s="24" t="s">
        <v>306</v>
      </c>
      <c r="C125" s="52">
        <v>193.08</v>
      </c>
      <c r="D125" s="10">
        <v>120</v>
      </c>
      <c r="E125" s="10">
        <v>8</v>
      </c>
      <c r="F125" s="10">
        <v>1</v>
      </c>
      <c r="G125" s="26">
        <v>60</v>
      </c>
      <c r="H125" s="10"/>
      <c r="I125" s="27">
        <f t="shared" si="18"/>
        <v>23169.600000000002</v>
      </c>
      <c r="J125" s="27">
        <f t="shared" si="19"/>
        <v>1544.64</v>
      </c>
      <c r="K125" s="27">
        <f t="shared" si="20"/>
        <v>193.08</v>
      </c>
      <c r="L125" s="27">
        <f t="shared" si="21"/>
        <v>11584.800000000001</v>
      </c>
      <c r="M125" s="27">
        <f t="shared" si="22"/>
        <v>0</v>
      </c>
      <c r="N125" s="28">
        <f t="shared" si="16"/>
        <v>36492.120000000003</v>
      </c>
      <c r="O125" s="20">
        <v>1</v>
      </c>
      <c r="P125" s="39" t="s">
        <v>525</v>
      </c>
      <c r="Q125" s="20" t="s">
        <v>133</v>
      </c>
      <c r="R125" s="29" t="s">
        <v>349</v>
      </c>
      <c r="S125" s="39" t="s">
        <v>472</v>
      </c>
      <c r="T125" s="39" t="s">
        <v>526</v>
      </c>
      <c r="U125" s="40" t="s">
        <v>716</v>
      </c>
      <c r="V125" s="42">
        <v>22</v>
      </c>
    </row>
    <row r="126" spans="1:22" s="41" customFormat="1" x14ac:dyDescent="0.3">
      <c r="A126" s="10" t="e">
        <f t="shared" si="17"/>
        <v>#REF!</v>
      </c>
      <c r="B126" s="24" t="s">
        <v>134</v>
      </c>
      <c r="C126" s="52">
        <v>109.25</v>
      </c>
      <c r="D126" s="10">
        <v>15</v>
      </c>
      <c r="E126" s="10">
        <v>4</v>
      </c>
      <c r="F126" s="10">
        <v>1</v>
      </c>
      <c r="G126" s="26">
        <v>5</v>
      </c>
      <c r="H126" s="10"/>
      <c r="I126" s="27">
        <f t="shared" si="18"/>
        <v>1638.75</v>
      </c>
      <c r="J126" s="27">
        <f t="shared" si="19"/>
        <v>437</v>
      </c>
      <c r="K126" s="27">
        <f t="shared" si="20"/>
        <v>109.25</v>
      </c>
      <c r="L126" s="27">
        <f t="shared" si="21"/>
        <v>546.25</v>
      </c>
      <c r="M126" s="27">
        <f t="shared" si="22"/>
        <v>0</v>
      </c>
      <c r="N126" s="28">
        <f t="shared" si="16"/>
        <v>2731.25</v>
      </c>
      <c r="O126" s="20">
        <v>1</v>
      </c>
      <c r="P126" s="39" t="s">
        <v>527</v>
      </c>
      <c r="Q126" s="20" t="s">
        <v>135</v>
      </c>
      <c r="R126" s="29" t="s">
        <v>349</v>
      </c>
      <c r="S126" s="39" t="s">
        <v>472</v>
      </c>
      <c r="T126" s="39" t="s">
        <v>528</v>
      </c>
      <c r="U126" s="40" t="s">
        <v>717</v>
      </c>
      <c r="V126" s="42">
        <v>22</v>
      </c>
    </row>
    <row r="127" spans="1:22" s="41" customFormat="1" ht="43.2" x14ac:dyDescent="0.3">
      <c r="A127" s="10" t="e">
        <f t="shared" si="17"/>
        <v>#REF!</v>
      </c>
      <c r="B127" s="24" t="s">
        <v>136</v>
      </c>
      <c r="C127" s="52">
        <v>94.334999999999994</v>
      </c>
      <c r="D127" s="10">
        <v>15</v>
      </c>
      <c r="E127" s="10">
        <v>12</v>
      </c>
      <c r="F127" s="10">
        <v>1</v>
      </c>
      <c r="G127" s="26">
        <v>5</v>
      </c>
      <c r="H127" s="10"/>
      <c r="I127" s="27">
        <f t="shared" si="18"/>
        <v>1415.0249999999999</v>
      </c>
      <c r="J127" s="27">
        <f t="shared" si="19"/>
        <v>1132.02</v>
      </c>
      <c r="K127" s="27">
        <f t="shared" si="20"/>
        <v>94.334999999999994</v>
      </c>
      <c r="L127" s="27">
        <f t="shared" si="21"/>
        <v>471.67499999999995</v>
      </c>
      <c r="M127" s="27">
        <f t="shared" si="22"/>
        <v>0</v>
      </c>
      <c r="N127" s="28">
        <f t="shared" si="16"/>
        <v>3113.0550000000003</v>
      </c>
      <c r="O127" s="20">
        <v>1</v>
      </c>
      <c r="P127" s="39" t="s">
        <v>529</v>
      </c>
      <c r="Q127" s="20" t="s">
        <v>137</v>
      </c>
      <c r="R127" s="29" t="s">
        <v>349</v>
      </c>
      <c r="S127" s="39" t="s">
        <v>368</v>
      </c>
      <c r="T127" s="39" t="s">
        <v>530</v>
      </c>
      <c r="U127" s="40" t="s">
        <v>718</v>
      </c>
      <c r="V127" s="42">
        <v>22</v>
      </c>
    </row>
    <row r="128" spans="1:22" s="41" customFormat="1" x14ac:dyDescent="0.3">
      <c r="A128" s="10" t="e">
        <f t="shared" si="17"/>
        <v>#REF!</v>
      </c>
      <c r="B128" s="24" t="s">
        <v>138</v>
      </c>
      <c r="C128" s="52">
        <v>116</v>
      </c>
      <c r="D128" s="10">
        <v>10</v>
      </c>
      <c r="E128" s="10"/>
      <c r="F128" s="10">
        <v>1</v>
      </c>
      <c r="G128" s="26">
        <v>5</v>
      </c>
      <c r="H128" s="10"/>
      <c r="I128" s="27">
        <f t="shared" si="18"/>
        <v>1160</v>
      </c>
      <c r="J128" s="27">
        <f t="shared" si="19"/>
        <v>0</v>
      </c>
      <c r="K128" s="27">
        <f t="shared" si="20"/>
        <v>116</v>
      </c>
      <c r="L128" s="27">
        <f t="shared" si="21"/>
        <v>580</v>
      </c>
      <c r="M128" s="27">
        <f t="shared" si="22"/>
        <v>0</v>
      </c>
      <c r="N128" s="28">
        <f t="shared" si="16"/>
        <v>1856</v>
      </c>
      <c r="O128" s="20">
        <v>1</v>
      </c>
      <c r="P128" s="39" t="s">
        <v>138</v>
      </c>
      <c r="Q128" s="20" t="s">
        <v>926</v>
      </c>
      <c r="R128" s="29" t="s">
        <v>349</v>
      </c>
      <c r="S128" s="39" t="s">
        <v>472</v>
      </c>
      <c r="T128" s="39" t="s">
        <v>770</v>
      </c>
      <c r="U128" s="40" t="s">
        <v>925</v>
      </c>
      <c r="V128" s="42">
        <v>22</v>
      </c>
    </row>
    <row r="129" spans="1:22" s="41" customFormat="1" ht="131.4" customHeight="1" x14ac:dyDescent="0.3">
      <c r="A129" s="10" t="e">
        <f t="shared" si="17"/>
        <v>#REF!</v>
      </c>
      <c r="B129" s="24" t="s">
        <v>139</v>
      </c>
      <c r="C129" s="52">
        <v>38.299999999999997</v>
      </c>
      <c r="D129" s="10">
        <v>30</v>
      </c>
      <c r="E129" s="10">
        <v>4</v>
      </c>
      <c r="F129" s="10">
        <v>10</v>
      </c>
      <c r="G129" s="26">
        <v>15</v>
      </c>
      <c r="H129" s="10"/>
      <c r="I129" s="27">
        <f t="shared" si="18"/>
        <v>1149</v>
      </c>
      <c r="J129" s="27">
        <f t="shared" si="19"/>
        <v>153.19999999999999</v>
      </c>
      <c r="K129" s="27">
        <f t="shared" si="20"/>
        <v>383</v>
      </c>
      <c r="L129" s="27">
        <f t="shared" si="21"/>
        <v>574.5</v>
      </c>
      <c r="M129" s="27">
        <f t="shared" si="22"/>
        <v>0</v>
      </c>
      <c r="N129" s="28">
        <f t="shared" si="16"/>
        <v>2259.6999999999998</v>
      </c>
      <c r="O129" s="20">
        <v>1</v>
      </c>
      <c r="P129" s="39" t="s">
        <v>768</v>
      </c>
      <c r="Q129" s="20" t="s">
        <v>927</v>
      </c>
      <c r="R129" s="29" t="s">
        <v>349</v>
      </c>
      <c r="S129" s="39" t="s">
        <v>531</v>
      </c>
      <c r="T129" s="39" t="s">
        <v>928</v>
      </c>
      <c r="U129" s="40" t="s">
        <v>719</v>
      </c>
      <c r="V129" s="42">
        <v>22</v>
      </c>
    </row>
    <row r="130" spans="1:22" s="41" customFormat="1" ht="28.8" x14ac:dyDescent="0.3">
      <c r="A130" s="10" t="e">
        <f t="shared" si="17"/>
        <v>#REF!</v>
      </c>
      <c r="B130" s="24" t="s">
        <v>140</v>
      </c>
      <c r="C130" s="52">
        <v>157.69999999999999</v>
      </c>
      <c r="D130" s="10">
        <v>120</v>
      </c>
      <c r="E130" s="10">
        <v>8</v>
      </c>
      <c r="F130" s="10">
        <v>1</v>
      </c>
      <c r="G130" s="26">
        <v>60</v>
      </c>
      <c r="H130" s="10"/>
      <c r="I130" s="27">
        <f t="shared" si="18"/>
        <v>18924</v>
      </c>
      <c r="J130" s="27">
        <f t="shared" si="19"/>
        <v>1261.5999999999999</v>
      </c>
      <c r="K130" s="27">
        <f t="shared" si="20"/>
        <v>157.69999999999999</v>
      </c>
      <c r="L130" s="27">
        <f t="shared" si="21"/>
        <v>9462</v>
      </c>
      <c r="M130" s="27">
        <f t="shared" si="22"/>
        <v>0</v>
      </c>
      <c r="N130" s="28">
        <f t="shared" si="16"/>
        <v>29805.3</v>
      </c>
      <c r="O130" s="20">
        <v>1</v>
      </c>
      <c r="P130" s="39" t="s">
        <v>532</v>
      </c>
      <c r="Q130" s="20" t="s">
        <v>141</v>
      </c>
      <c r="R130" s="29" t="s">
        <v>349</v>
      </c>
      <c r="S130" s="39" t="s">
        <v>533</v>
      </c>
      <c r="T130" s="39" t="s">
        <v>534</v>
      </c>
      <c r="U130" s="40" t="s">
        <v>720</v>
      </c>
      <c r="V130" s="42">
        <v>22</v>
      </c>
    </row>
    <row r="131" spans="1:22" s="31" customFormat="1" x14ac:dyDescent="0.3">
      <c r="A131" s="10" t="e">
        <f t="shared" si="17"/>
        <v>#REF!</v>
      </c>
      <c r="B131" s="24" t="s">
        <v>142</v>
      </c>
      <c r="C131" s="51">
        <v>29.07</v>
      </c>
      <c r="D131" s="10">
        <v>120</v>
      </c>
      <c r="E131" s="10"/>
      <c r="F131" s="10">
        <v>16</v>
      </c>
      <c r="G131" s="26">
        <v>60</v>
      </c>
      <c r="H131" s="10"/>
      <c r="I131" s="27">
        <f t="shared" si="18"/>
        <v>3488.4</v>
      </c>
      <c r="J131" s="27">
        <f t="shared" si="19"/>
        <v>0</v>
      </c>
      <c r="K131" s="27">
        <f t="shared" si="20"/>
        <v>465.12</v>
      </c>
      <c r="L131" s="27">
        <f t="shared" si="21"/>
        <v>1744.2</v>
      </c>
      <c r="M131" s="27">
        <f t="shared" si="22"/>
        <v>0</v>
      </c>
      <c r="N131" s="28">
        <f t="shared" si="16"/>
        <v>5697.72</v>
      </c>
      <c r="O131" s="20">
        <v>1</v>
      </c>
      <c r="P131" s="29" t="s">
        <v>875</v>
      </c>
      <c r="Q131" s="20" t="s">
        <v>795</v>
      </c>
      <c r="R131" s="29" t="s">
        <v>349</v>
      </c>
      <c r="S131" s="29" t="s">
        <v>877</v>
      </c>
      <c r="T131" s="29" t="s">
        <v>878</v>
      </c>
      <c r="U131" s="30" t="s">
        <v>824</v>
      </c>
      <c r="V131" s="46">
        <v>22</v>
      </c>
    </row>
    <row r="132" spans="1:22" s="31" customFormat="1" x14ac:dyDescent="0.3">
      <c r="A132" s="10" t="e">
        <f t="shared" si="17"/>
        <v>#REF!</v>
      </c>
      <c r="B132" s="24" t="s">
        <v>143</v>
      </c>
      <c r="C132" s="51">
        <v>123.5</v>
      </c>
      <c r="D132" s="10">
        <v>120</v>
      </c>
      <c r="E132" s="10"/>
      <c r="F132" s="10">
        <v>1</v>
      </c>
      <c r="G132" s="26">
        <v>60</v>
      </c>
      <c r="H132" s="10"/>
      <c r="I132" s="27">
        <f t="shared" si="18"/>
        <v>14820</v>
      </c>
      <c r="J132" s="27">
        <f t="shared" si="19"/>
        <v>0</v>
      </c>
      <c r="K132" s="27">
        <f t="shared" si="20"/>
        <v>123.5</v>
      </c>
      <c r="L132" s="27">
        <f t="shared" si="21"/>
        <v>7410</v>
      </c>
      <c r="M132" s="27">
        <f t="shared" si="22"/>
        <v>0</v>
      </c>
      <c r="N132" s="28">
        <f t="shared" si="16"/>
        <v>22353.5</v>
      </c>
      <c r="O132" s="20">
        <v>1</v>
      </c>
      <c r="P132" s="29" t="s">
        <v>876</v>
      </c>
      <c r="Q132" s="20" t="s">
        <v>796</v>
      </c>
      <c r="R132" s="29" t="s">
        <v>349</v>
      </c>
      <c r="S132" s="29" t="s">
        <v>877</v>
      </c>
      <c r="T132" s="29" t="s">
        <v>879</v>
      </c>
      <c r="U132" s="30" t="s">
        <v>825</v>
      </c>
      <c r="V132" s="46">
        <v>22</v>
      </c>
    </row>
    <row r="133" spans="1:22" s="31" customFormat="1" x14ac:dyDescent="0.3">
      <c r="A133" s="10" t="e">
        <f t="shared" si="17"/>
        <v>#REF!</v>
      </c>
      <c r="B133" s="24" t="s">
        <v>144</v>
      </c>
      <c r="C133" s="51">
        <v>19</v>
      </c>
      <c r="D133" s="10">
        <v>156</v>
      </c>
      <c r="E133" s="10"/>
      <c r="F133" s="10">
        <v>13</v>
      </c>
      <c r="G133" s="26">
        <v>70</v>
      </c>
      <c r="H133" s="10"/>
      <c r="I133" s="27">
        <f t="shared" si="18"/>
        <v>2964</v>
      </c>
      <c r="J133" s="27">
        <f t="shared" si="19"/>
        <v>0</v>
      </c>
      <c r="K133" s="27">
        <f t="shared" si="20"/>
        <v>247</v>
      </c>
      <c r="L133" s="27">
        <f t="shared" si="21"/>
        <v>1330</v>
      </c>
      <c r="M133" s="27">
        <f t="shared" si="22"/>
        <v>0</v>
      </c>
      <c r="N133" s="28">
        <f t="shared" si="16"/>
        <v>4541</v>
      </c>
      <c r="O133" s="20"/>
      <c r="P133" s="29"/>
      <c r="Q133" s="29"/>
      <c r="R133" s="29"/>
      <c r="S133" s="29"/>
      <c r="T133" s="29"/>
      <c r="U133" s="30"/>
      <c r="V133" s="46"/>
    </row>
    <row r="134" spans="1:22" s="31" customFormat="1" ht="28.8" x14ac:dyDescent="0.3">
      <c r="A134" s="10" t="e">
        <f t="shared" si="17"/>
        <v>#REF!</v>
      </c>
      <c r="B134" s="24" t="s">
        <v>145</v>
      </c>
      <c r="C134" s="51">
        <v>10.45</v>
      </c>
      <c r="D134" s="10">
        <v>63</v>
      </c>
      <c r="E134" s="10"/>
      <c r="F134" s="10">
        <v>50</v>
      </c>
      <c r="G134" s="26">
        <v>30</v>
      </c>
      <c r="H134" s="10"/>
      <c r="I134" s="27">
        <f t="shared" si="18"/>
        <v>658.34999999999991</v>
      </c>
      <c r="J134" s="27">
        <f t="shared" si="19"/>
        <v>0</v>
      </c>
      <c r="K134" s="27">
        <f t="shared" si="20"/>
        <v>522.5</v>
      </c>
      <c r="L134" s="27">
        <f t="shared" si="21"/>
        <v>313.5</v>
      </c>
      <c r="M134" s="27">
        <f t="shared" si="22"/>
        <v>0</v>
      </c>
      <c r="N134" s="28">
        <f t="shared" si="16"/>
        <v>1494.35</v>
      </c>
      <c r="O134" s="20">
        <v>1</v>
      </c>
      <c r="P134" s="29" t="s">
        <v>880</v>
      </c>
      <c r="Q134" s="20" t="s">
        <v>797</v>
      </c>
      <c r="R134" s="29" t="s">
        <v>349</v>
      </c>
      <c r="S134" s="29" t="s">
        <v>353</v>
      </c>
      <c r="T134" s="29" t="s">
        <v>881</v>
      </c>
      <c r="U134" s="30" t="s">
        <v>826</v>
      </c>
      <c r="V134" s="46">
        <v>22</v>
      </c>
    </row>
    <row r="135" spans="1:22" s="31" customFormat="1" ht="28.8" x14ac:dyDescent="0.3">
      <c r="A135" s="10" t="e">
        <f t="shared" si="17"/>
        <v>#REF!</v>
      </c>
      <c r="B135" s="24" t="s">
        <v>146</v>
      </c>
      <c r="C135" s="51">
        <v>228.95</v>
      </c>
      <c r="D135" s="10">
        <v>111</v>
      </c>
      <c r="E135" s="10"/>
      <c r="F135" s="10">
        <v>3</v>
      </c>
      <c r="G135" s="26">
        <v>50</v>
      </c>
      <c r="H135" s="10"/>
      <c r="I135" s="27">
        <f t="shared" si="18"/>
        <v>25413.449999999997</v>
      </c>
      <c r="J135" s="27">
        <f t="shared" si="19"/>
        <v>0</v>
      </c>
      <c r="K135" s="27">
        <f t="shared" si="20"/>
        <v>686.84999999999991</v>
      </c>
      <c r="L135" s="27">
        <f t="shared" si="21"/>
        <v>11447.5</v>
      </c>
      <c r="M135" s="27">
        <f t="shared" si="22"/>
        <v>0</v>
      </c>
      <c r="N135" s="28">
        <f t="shared" si="16"/>
        <v>37547.799999999996</v>
      </c>
      <c r="O135" s="20">
        <v>1</v>
      </c>
      <c r="P135" s="29" t="s">
        <v>535</v>
      </c>
      <c r="Q135" s="20" t="s">
        <v>147</v>
      </c>
      <c r="R135" s="29" t="s">
        <v>349</v>
      </c>
      <c r="S135" s="29" t="s">
        <v>536</v>
      </c>
      <c r="T135" s="29" t="s">
        <v>537</v>
      </c>
      <c r="U135" s="30" t="s">
        <v>721</v>
      </c>
      <c r="V135" s="42">
        <v>22</v>
      </c>
    </row>
    <row r="136" spans="1:22" s="31" customFormat="1" ht="148.19999999999999" customHeight="1" x14ac:dyDescent="0.3">
      <c r="A136" s="10" t="e">
        <f t="shared" si="17"/>
        <v>#REF!</v>
      </c>
      <c r="B136" s="24" t="s">
        <v>325</v>
      </c>
      <c r="C136" s="51">
        <v>342.95</v>
      </c>
      <c r="D136" s="10">
        <v>147</v>
      </c>
      <c r="E136" s="10"/>
      <c r="F136" s="10">
        <v>25</v>
      </c>
      <c r="G136" s="26">
        <v>70</v>
      </c>
      <c r="H136" s="10"/>
      <c r="I136" s="27">
        <f t="shared" si="18"/>
        <v>50413.65</v>
      </c>
      <c r="J136" s="27">
        <f t="shared" si="19"/>
        <v>0</v>
      </c>
      <c r="K136" s="27">
        <f t="shared" si="20"/>
        <v>8573.75</v>
      </c>
      <c r="L136" s="27">
        <f t="shared" si="21"/>
        <v>24006.5</v>
      </c>
      <c r="M136" s="27">
        <f t="shared" si="22"/>
        <v>0</v>
      </c>
      <c r="N136" s="28">
        <f t="shared" si="16"/>
        <v>82993.899999999994</v>
      </c>
      <c r="O136" s="20">
        <v>1</v>
      </c>
      <c r="P136" s="29" t="s">
        <v>538</v>
      </c>
      <c r="Q136" s="20" t="s">
        <v>326</v>
      </c>
      <c r="R136" s="29" t="s">
        <v>349</v>
      </c>
      <c r="S136" s="29" t="s">
        <v>929</v>
      </c>
      <c r="T136" s="29" t="s">
        <v>539</v>
      </c>
      <c r="U136" s="30" t="s">
        <v>722</v>
      </c>
      <c r="V136" s="42">
        <v>22</v>
      </c>
    </row>
    <row r="137" spans="1:22" s="31" customFormat="1" ht="57.6" x14ac:dyDescent="0.3">
      <c r="A137" s="10" t="e">
        <f t="shared" si="17"/>
        <v>#REF!</v>
      </c>
      <c r="B137" s="24" t="s">
        <v>148</v>
      </c>
      <c r="C137" s="51">
        <v>83.41</v>
      </c>
      <c r="D137" s="10">
        <v>54</v>
      </c>
      <c r="E137" s="10"/>
      <c r="F137" s="10">
        <v>9</v>
      </c>
      <c r="G137" s="26">
        <v>25</v>
      </c>
      <c r="H137" s="10">
        <v>10</v>
      </c>
      <c r="I137" s="27">
        <f t="shared" si="18"/>
        <v>4504.1399999999994</v>
      </c>
      <c r="J137" s="27">
        <f t="shared" si="19"/>
        <v>0</v>
      </c>
      <c r="K137" s="27">
        <f t="shared" si="20"/>
        <v>750.68999999999994</v>
      </c>
      <c r="L137" s="27">
        <f t="shared" si="21"/>
        <v>2085.25</v>
      </c>
      <c r="M137" s="27">
        <f t="shared" si="22"/>
        <v>834.09999999999991</v>
      </c>
      <c r="N137" s="28">
        <f t="shared" si="16"/>
        <v>8174.1799999999985</v>
      </c>
      <c r="O137" s="20">
        <v>1</v>
      </c>
      <c r="P137" s="29" t="s">
        <v>540</v>
      </c>
      <c r="Q137" s="20" t="s">
        <v>149</v>
      </c>
      <c r="R137" s="29" t="s">
        <v>349</v>
      </c>
      <c r="S137" s="29" t="s">
        <v>541</v>
      </c>
      <c r="T137" s="29" t="s">
        <v>542</v>
      </c>
      <c r="U137" s="30" t="s">
        <v>723</v>
      </c>
      <c r="V137" s="42">
        <v>22</v>
      </c>
    </row>
    <row r="138" spans="1:22" s="31" customFormat="1" ht="28.8" x14ac:dyDescent="0.3">
      <c r="A138" s="10" t="e">
        <f t="shared" si="17"/>
        <v>#REF!</v>
      </c>
      <c r="B138" s="24" t="s">
        <v>150</v>
      </c>
      <c r="C138" s="51">
        <v>376.2</v>
      </c>
      <c r="D138" s="10">
        <v>30</v>
      </c>
      <c r="E138" s="10">
        <v>8</v>
      </c>
      <c r="F138" s="10">
        <v>1</v>
      </c>
      <c r="G138" s="26">
        <v>15</v>
      </c>
      <c r="H138" s="10">
        <v>6</v>
      </c>
      <c r="I138" s="27">
        <f t="shared" si="18"/>
        <v>11286</v>
      </c>
      <c r="J138" s="27">
        <f t="shared" si="19"/>
        <v>3009.6</v>
      </c>
      <c r="K138" s="27">
        <f t="shared" si="20"/>
        <v>376.2</v>
      </c>
      <c r="L138" s="27">
        <f t="shared" si="21"/>
        <v>5643</v>
      </c>
      <c r="M138" s="27">
        <f t="shared" si="22"/>
        <v>2257.1999999999998</v>
      </c>
      <c r="N138" s="28">
        <f t="shared" si="16"/>
        <v>22572.000000000004</v>
      </c>
      <c r="O138" s="20">
        <v>1</v>
      </c>
      <c r="P138" s="29" t="s">
        <v>543</v>
      </c>
      <c r="Q138" s="20" t="s">
        <v>151</v>
      </c>
      <c r="R138" s="29" t="s">
        <v>349</v>
      </c>
      <c r="S138" s="29" t="s">
        <v>536</v>
      </c>
      <c r="T138" s="29" t="s">
        <v>544</v>
      </c>
      <c r="U138" s="30" t="s">
        <v>724</v>
      </c>
      <c r="V138" s="42">
        <v>22</v>
      </c>
    </row>
    <row r="139" spans="1:22" s="31" customFormat="1" ht="57.6" x14ac:dyDescent="0.3">
      <c r="A139" s="10">
        <v>148</v>
      </c>
      <c r="B139" s="24" t="s">
        <v>152</v>
      </c>
      <c r="C139" s="51">
        <v>264.10000000000002</v>
      </c>
      <c r="D139" s="10">
        <v>90</v>
      </c>
      <c r="E139" s="10">
        <v>32</v>
      </c>
      <c r="F139" s="10">
        <v>19</v>
      </c>
      <c r="G139" s="26">
        <v>45</v>
      </c>
      <c r="H139" s="10"/>
      <c r="I139" s="27">
        <f t="shared" si="18"/>
        <v>23769.000000000004</v>
      </c>
      <c r="J139" s="27">
        <f t="shared" si="19"/>
        <v>8451.2000000000007</v>
      </c>
      <c r="K139" s="27">
        <f t="shared" si="20"/>
        <v>5017.9000000000005</v>
      </c>
      <c r="L139" s="27">
        <f t="shared" si="21"/>
        <v>11884.500000000002</v>
      </c>
      <c r="M139" s="27">
        <f t="shared" si="22"/>
        <v>0</v>
      </c>
      <c r="N139" s="28">
        <f t="shared" si="16"/>
        <v>49122.600000000006</v>
      </c>
      <c r="O139" s="20">
        <v>1</v>
      </c>
      <c r="P139" s="29" t="s">
        <v>545</v>
      </c>
      <c r="Q139" s="20" t="s">
        <v>153</v>
      </c>
      <c r="R139" s="29" t="s">
        <v>349</v>
      </c>
      <c r="S139" s="29" t="s">
        <v>546</v>
      </c>
      <c r="T139" s="29" t="s">
        <v>547</v>
      </c>
      <c r="U139" s="30" t="s">
        <v>725</v>
      </c>
      <c r="V139" s="42">
        <v>22</v>
      </c>
    </row>
    <row r="140" spans="1:22" s="31" customFormat="1" x14ac:dyDescent="0.3">
      <c r="A140" s="10">
        <f t="shared" si="17"/>
        <v>149</v>
      </c>
      <c r="B140" s="24" t="s">
        <v>154</v>
      </c>
      <c r="C140" s="51">
        <v>232.75</v>
      </c>
      <c r="D140" s="10">
        <v>53</v>
      </c>
      <c r="E140" s="10">
        <v>4</v>
      </c>
      <c r="F140" s="10">
        <v>1</v>
      </c>
      <c r="G140" s="26">
        <v>25</v>
      </c>
      <c r="H140" s="10"/>
      <c r="I140" s="27">
        <f t="shared" si="18"/>
        <v>12335.75</v>
      </c>
      <c r="J140" s="27">
        <f t="shared" si="19"/>
        <v>931</v>
      </c>
      <c r="K140" s="27">
        <f t="shared" si="20"/>
        <v>232.75</v>
      </c>
      <c r="L140" s="27">
        <f t="shared" si="21"/>
        <v>5818.75</v>
      </c>
      <c r="M140" s="27">
        <f t="shared" si="22"/>
        <v>0</v>
      </c>
      <c r="N140" s="28">
        <f t="shared" si="16"/>
        <v>19318.25</v>
      </c>
      <c r="O140" s="20">
        <v>1</v>
      </c>
      <c r="P140" s="29" t="s">
        <v>548</v>
      </c>
      <c r="Q140" s="20" t="s">
        <v>155</v>
      </c>
      <c r="R140" s="29" t="s">
        <v>349</v>
      </c>
      <c r="S140" s="29" t="s">
        <v>546</v>
      </c>
      <c r="T140" s="29" t="s">
        <v>549</v>
      </c>
      <c r="U140" s="30" t="s">
        <v>726</v>
      </c>
      <c r="V140" s="42">
        <v>22</v>
      </c>
    </row>
    <row r="141" spans="1:22" s="31" customFormat="1" ht="28.8" x14ac:dyDescent="0.3">
      <c r="A141" s="10">
        <f t="shared" si="17"/>
        <v>150</v>
      </c>
      <c r="B141" s="24" t="s">
        <v>156</v>
      </c>
      <c r="C141" s="51">
        <v>417.05</v>
      </c>
      <c r="D141" s="10">
        <v>54</v>
      </c>
      <c r="E141" s="10">
        <v>4</v>
      </c>
      <c r="F141" s="10">
        <v>2</v>
      </c>
      <c r="G141" s="26">
        <v>25</v>
      </c>
      <c r="H141" s="10"/>
      <c r="I141" s="27">
        <f t="shared" si="18"/>
        <v>22520.7</v>
      </c>
      <c r="J141" s="27">
        <f t="shared" si="19"/>
        <v>1668.2</v>
      </c>
      <c r="K141" s="27">
        <f t="shared" si="20"/>
        <v>834.1</v>
      </c>
      <c r="L141" s="27">
        <f t="shared" si="21"/>
        <v>10426.25</v>
      </c>
      <c r="M141" s="27">
        <f t="shared" si="22"/>
        <v>0</v>
      </c>
      <c r="N141" s="28">
        <f t="shared" si="16"/>
        <v>35449.25</v>
      </c>
      <c r="O141" s="20">
        <v>1</v>
      </c>
      <c r="P141" s="29" t="s">
        <v>550</v>
      </c>
      <c r="Q141" s="20" t="s">
        <v>157</v>
      </c>
      <c r="R141" s="29" t="s">
        <v>349</v>
      </c>
      <c r="S141" s="29" t="s">
        <v>536</v>
      </c>
      <c r="T141" s="29" t="s">
        <v>551</v>
      </c>
      <c r="U141" s="30" t="s">
        <v>727</v>
      </c>
      <c r="V141" s="42">
        <v>22</v>
      </c>
    </row>
    <row r="142" spans="1:22" s="31" customFormat="1" x14ac:dyDescent="0.3">
      <c r="A142" s="10">
        <f t="shared" si="17"/>
        <v>151</v>
      </c>
      <c r="B142" s="24" t="s">
        <v>327</v>
      </c>
      <c r="C142" s="51">
        <v>228.95</v>
      </c>
      <c r="D142" s="10">
        <v>39</v>
      </c>
      <c r="E142" s="10">
        <v>4</v>
      </c>
      <c r="F142" s="10">
        <v>1</v>
      </c>
      <c r="G142" s="26">
        <v>15</v>
      </c>
      <c r="H142" s="10"/>
      <c r="I142" s="27">
        <f t="shared" si="18"/>
        <v>8929.0499999999993</v>
      </c>
      <c r="J142" s="27">
        <f t="shared" si="19"/>
        <v>915.8</v>
      </c>
      <c r="K142" s="27">
        <f t="shared" si="20"/>
        <v>228.95</v>
      </c>
      <c r="L142" s="27">
        <f t="shared" si="21"/>
        <v>3434.25</v>
      </c>
      <c r="M142" s="27">
        <f t="shared" si="22"/>
        <v>0</v>
      </c>
      <c r="N142" s="28">
        <f t="shared" si="16"/>
        <v>13508.05</v>
      </c>
      <c r="O142" s="20">
        <v>1</v>
      </c>
      <c r="P142" s="29" t="s">
        <v>882</v>
      </c>
      <c r="Q142" s="20" t="s">
        <v>798</v>
      </c>
      <c r="R142" s="29" t="s">
        <v>349</v>
      </c>
      <c r="S142" s="29" t="s">
        <v>536</v>
      </c>
      <c r="T142" s="29" t="s">
        <v>883</v>
      </c>
      <c r="U142" s="30" t="s">
        <v>827</v>
      </c>
      <c r="V142" s="46">
        <v>22</v>
      </c>
    </row>
    <row r="143" spans="1:22" s="31" customFormat="1" x14ac:dyDescent="0.3">
      <c r="A143" s="10">
        <f t="shared" si="17"/>
        <v>152</v>
      </c>
      <c r="B143" s="24" t="s">
        <v>158</v>
      </c>
      <c r="C143" s="51">
        <v>87</v>
      </c>
      <c r="D143" s="10">
        <v>10</v>
      </c>
      <c r="E143" s="10"/>
      <c r="F143" s="10">
        <v>1</v>
      </c>
      <c r="G143" s="26">
        <v>5</v>
      </c>
      <c r="H143" s="10"/>
      <c r="I143" s="27">
        <f t="shared" si="18"/>
        <v>870</v>
      </c>
      <c r="J143" s="27">
        <f t="shared" si="19"/>
        <v>0</v>
      </c>
      <c r="K143" s="27">
        <f t="shared" si="20"/>
        <v>87</v>
      </c>
      <c r="L143" s="27">
        <f t="shared" si="21"/>
        <v>435</v>
      </c>
      <c r="M143" s="27">
        <f t="shared" si="22"/>
        <v>0</v>
      </c>
      <c r="N143" s="28">
        <f t="shared" si="16"/>
        <v>1392</v>
      </c>
      <c r="O143" s="20">
        <v>1</v>
      </c>
      <c r="P143" s="29" t="s">
        <v>884</v>
      </c>
      <c r="Q143" s="20" t="s">
        <v>799</v>
      </c>
      <c r="R143" s="29" t="s">
        <v>349</v>
      </c>
      <c r="S143" s="29" t="s">
        <v>885</v>
      </c>
      <c r="T143" s="29" t="s">
        <v>886</v>
      </c>
      <c r="U143" s="30" t="s">
        <v>828</v>
      </c>
      <c r="V143" s="46">
        <v>22</v>
      </c>
    </row>
    <row r="144" spans="1:22" s="31" customFormat="1" x14ac:dyDescent="0.3">
      <c r="A144" s="10">
        <f t="shared" si="17"/>
        <v>153</v>
      </c>
      <c r="B144" s="24" t="s">
        <v>159</v>
      </c>
      <c r="C144" s="51">
        <v>219.45</v>
      </c>
      <c r="D144" s="10">
        <v>36</v>
      </c>
      <c r="E144" s="10"/>
      <c r="F144" s="10">
        <v>1</v>
      </c>
      <c r="G144" s="26">
        <v>15</v>
      </c>
      <c r="H144" s="10"/>
      <c r="I144" s="27">
        <f t="shared" si="18"/>
        <v>7900.2</v>
      </c>
      <c r="J144" s="27">
        <f t="shared" si="19"/>
        <v>0</v>
      </c>
      <c r="K144" s="27">
        <f t="shared" si="20"/>
        <v>219.45</v>
      </c>
      <c r="L144" s="27">
        <f t="shared" si="21"/>
        <v>3291.75</v>
      </c>
      <c r="M144" s="27">
        <f t="shared" si="22"/>
        <v>0</v>
      </c>
      <c r="N144" s="28">
        <f t="shared" si="16"/>
        <v>11411.4</v>
      </c>
      <c r="O144" s="20">
        <v>1</v>
      </c>
      <c r="P144" s="29" t="s">
        <v>887</v>
      </c>
      <c r="Q144" s="20" t="s">
        <v>800</v>
      </c>
      <c r="R144" s="29" t="s">
        <v>349</v>
      </c>
      <c r="S144" s="29" t="s">
        <v>536</v>
      </c>
      <c r="T144" s="29" t="s">
        <v>888</v>
      </c>
      <c r="U144" s="30" t="s">
        <v>829</v>
      </c>
      <c r="V144" s="46">
        <v>22</v>
      </c>
    </row>
    <row r="145" spans="1:22" s="31" customFormat="1" x14ac:dyDescent="0.3">
      <c r="A145" s="10">
        <f t="shared" si="17"/>
        <v>154</v>
      </c>
      <c r="B145" s="24" t="s">
        <v>160</v>
      </c>
      <c r="C145" s="51">
        <v>286.89999999999998</v>
      </c>
      <c r="D145" s="10">
        <v>10</v>
      </c>
      <c r="E145" s="10"/>
      <c r="F145" s="10">
        <v>1</v>
      </c>
      <c r="G145" s="26">
        <v>5</v>
      </c>
      <c r="H145" s="10"/>
      <c r="I145" s="27">
        <f t="shared" si="18"/>
        <v>2869</v>
      </c>
      <c r="J145" s="27">
        <f t="shared" si="19"/>
        <v>0</v>
      </c>
      <c r="K145" s="27">
        <f t="shared" si="20"/>
        <v>286.89999999999998</v>
      </c>
      <c r="L145" s="27">
        <f t="shared" si="21"/>
        <v>1434.5</v>
      </c>
      <c r="M145" s="27">
        <f t="shared" si="22"/>
        <v>0</v>
      </c>
      <c r="N145" s="28">
        <f t="shared" si="16"/>
        <v>4590.3999999999996</v>
      </c>
      <c r="O145" s="20">
        <v>1</v>
      </c>
      <c r="P145" s="29" t="s">
        <v>889</v>
      </c>
      <c r="Q145" s="20" t="s">
        <v>801</v>
      </c>
      <c r="R145" s="29" t="s">
        <v>349</v>
      </c>
      <c r="S145" s="29" t="s">
        <v>536</v>
      </c>
      <c r="T145" s="29" t="s">
        <v>890</v>
      </c>
      <c r="U145" s="30" t="s">
        <v>830</v>
      </c>
      <c r="V145" s="46">
        <v>22</v>
      </c>
    </row>
    <row r="146" spans="1:22" s="31" customFormat="1" x14ac:dyDescent="0.3">
      <c r="A146" s="10">
        <f t="shared" si="17"/>
        <v>155</v>
      </c>
      <c r="B146" s="50" t="s">
        <v>198</v>
      </c>
      <c r="C146" s="51">
        <v>311.60000000000002</v>
      </c>
      <c r="D146" s="10">
        <v>30</v>
      </c>
      <c r="E146" s="10"/>
      <c r="F146" s="10">
        <v>3</v>
      </c>
      <c r="G146" s="26">
        <v>15</v>
      </c>
      <c r="H146" s="10"/>
      <c r="I146" s="27">
        <f t="shared" si="18"/>
        <v>9348</v>
      </c>
      <c r="J146" s="27">
        <f t="shared" si="19"/>
        <v>0</v>
      </c>
      <c r="K146" s="27">
        <f t="shared" si="20"/>
        <v>934.80000000000007</v>
      </c>
      <c r="L146" s="27">
        <f t="shared" si="21"/>
        <v>4674</v>
      </c>
      <c r="M146" s="27">
        <f t="shared" si="22"/>
        <v>0</v>
      </c>
      <c r="N146" s="28">
        <f t="shared" si="16"/>
        <v>14956.8</v>
      </c>
      <c r="O146" s="20">
        <v>1</v>
      </c>
      <c r="P146" s="29" t="s">
        <v>198</v>
      </c>
      <c r="Q146" s="20" t="s">
        <v>200</v>
      </c>
      <c r="R146" s="29" t="s">
        <v>349</v>
      </c>
      <c r="S146" s="29" t="s">
        <v>552</v>
      </c>
      <c r="T146" s="29" t="s">
        <v>553</v>
      </c>
      <c r="U146" s="30" t="s">
        <v>728</v>
      </c>
      <c r="V146" s="42">
        <v>22</v>
      </c>
    </row>
    <row r="147" spans="1:22" s="31" customFormat="1" x14ac:dyDescent="0.3">
      <c r="A147" s="10">
        <f t="shared" si="17"/>
        <v>156</v>
      </c>
      <c r="B147" s="50" t="s">
        <v>199</v>
      </c>
      <c r="C147" s="51">
        <v>346.75</v>
      </c>
      <c r="D147" s="10">
        <v>10</v>
      </c>
      <c r="E147" s="10"/>
      <c r="F147" s="10">
        <v>1</v>
      </c>
      <c r="G147" s="26">
        <v>5</v>
      </c>
      <c r="H147" s="10"/>
      <c r="I147" s="27">
        <f t="shared" si="18"/>
        <v>3467.5</v>
      </c>
      <c r="J147" s="27">
        <f t="shared" si="19"/>
        <v>0</v>
      </c>
      <c r="K147" s="27">
        <f t="shared" si="20"/>
        <v>346.75</v>
      </c>
      <c r="L147" s="27">
        <f t="shared" si="21"/>
        <v>1733.75</v>
      </c>
      <c r="M147" s="27">
        <f t="shared" si="22"/>
        <v>0</v>
      </c>
      <c r="N147" s="28">
        <f t="shared" si="16"/>
        <v>5548</v>
      </c>
      <c r="O147" s="20">
        <v>1</v>
      </c>
      <c r="P147" s="29" t="s">
        <v>199</v>
      </c>
      <c r="Q147" s="20" t="s">
        <v>350</v>
      </c>
      <c r="R147" s="29" t="s">
        <v>349</v>
      </c>
      <c r="S147" s="29" t="s">
        <v>552</v>
      </c>
      <c r="T147" s="29" t="s">
        <v>554</v>
      </c>
      <c r="U147" s="30" t="s">
        <v>729</v>
      </c>
      <c r="V147" s="42">
        <v>22</v>
      </c>
    </row>
    <row r="148" spans="1:22" s="31" customFormat="1" x14ac:dyDescent="0.3">
      <c r="A148" s="10">
        <f t="shared" si="17"/>
        <v>157</v>
      </c>
      <c r="B148" s="50" t="s">
        <v>201</v>
      </c>
      <c r="C148" s="51">
        <v>80.084999999999994</v>
      </c>
      <c r="D148" s="10">
        <v>30</v>
      </c>
      <c r="E148" s="10"/>
      <c r="F148" s="10">
        <v>1</v>
      </c>
      <c r="G148" s="26">
        <v>15</v>
      </c>
      <c r="H148" s="10">
        <v>14</v>
      </c>
      <c r="I148" s="27">
        <f t="shared" si="18"/>
        <v>2402.5499999999997</v>
      </c>
      <c r="J148" s="27">
        <f t="shared" si="19"/>
        <v>0</v>
      </c>
      <c r="K148" s="27">
        <f t="shared" si="20"/>
        <v>80.084999999999994</v>
      </c>
      <c r="L148" s="27">
        <f t="shared" si="21"/>
        <v>1201.2749999999999</v>
      </c>
      <c r="M148" s="27">
        <f t="shared" si="22"/>
        <v>1121.1899999999998</v>
      </c>
      <c r="N148" s="28">
        <f t="shared" si="16"/>
        <v>4805.0999999999995</v>
      </c>
      <c r="O148" s="20">
        <v>1</v>
      </c>
      <c r="P148" s="29" t="s">
        <v>201</v>
      </c>
      <c r="Q148" s="20" t="s">
        <v>203</v>
      </c>
      <c r="R148" s="29" t="s">
        <v>349</v>
      </c>
      <c r="S148" s="29" t="s">
        <v>546</v>
      </c>
      <c r="T148" s="29" t="s">
        <v>555</v>
      </c>
      <c r="U148" s="30" t="s">
        <v>730</v>
      </c>
      <c r="V148" s="42">
        <v>22</v>
      </c>
    </row>
    <row r="149" spans="1:22" s="31" customFormat="1" x14ac:dyDescent="0.3">
      <c r="A149" s="10">
        <f t="shared" si="17"/>
        <v>158</v>
      </c>
      <c r="B149" s="50" t="s">
        <v>202</v>
      </c>
      <c r="C149" s="51">
        <v>83.41</v>
      </c>
      <c r="D149" s="10">
        <v>30</v>
      </c>
      <c r="E149" s="10"/>
      <c r="F149" s="10">
        <v>1</v>
      </c>
      <c r="G149" s="26">
        <v>15</v>
      </c>
      <c r="H149" s="10"/>
      <c r="I149" s="27">
        <f t="shared" si="18"/>
        <v>2502.2999999999997</v>
      </c>
      <c r="J149" s="27">
        <f t="shared" si="19"/>
        <v>0</v>
      </c>
      <c r="K149" s="27">
        <f t="shared" si="20"/>
        <v>83.41</v>
      </c>
      <c r="L149" s="27">
        <f t="shared" si="21"/>
        <v>1251.1499999999999</v>
      </c>
      <c r="M149" s="27">
        <f t="shared" si="22"/>
        <v>0</v>
      </c>
      <c r="N149" s="28">
        <f t="shared" si="16"/>
        <v>3836.8599999999997</v>
      </c>
      <c r="O149" s="20">
        <v>1</v>
      </c>
      <c r="P149" s="29" t="s">
        <v>202</v>
      </c>
      <c r="Q149" s="20" t="s">
        <v>204</v>
      </c>
      <c r="R149" s="29" t="s">
        <v>349</v>
      </c>
      <c r="S149" s="29" t="s">
        <v>546</v>
      </c>
      <c r="T149" s="29" t="s">
        <v>556</v>
      </c>
      <c r="U149" s="30" t="s">
        <v>731</v>
      </c>
      <c r="V149" s="42">
        <v>22</v>
      </c>
    </row>
    <row r="150" spans="1:22" s="31" customFormat="1" ht="30.75" customHeight="1" x14ac:dyDescent="0.3">
      <c r="A150" s="10">
        <v>160</v>
      </c>
      <c r="B150" s="24" t="s">
        <v>161</v>
      </c>
      <c r="C150" s="51">
        <v>54</v>
      </c>
      <c r="D150" s="10">
        <v>30</v>
      </c>
      <c r="E150" s="10"/>
      <c r="F150" s="10">
        <v>1</v>
      </c>
      <c r="G150" s="26">
        <v>15</v>
      </c>
      <c r="H150" s="10"/>
      <c r="I150" s="27">
        <f t="shared" si="18"/>
        <v>1620</v>
      </c>
      <c r="J150" s="27">
        <f t="shared" si="19"/>
        <v>0</v>
      </c>
      <c r="K150" s="27">
        <f t="shared" si="20"/>
        <v>54</v>
      </c>
      <c r="L150" s="27">
        <f t="shared" si="21"/>
        <v>810</v>
      </c>
      <c r="M150" s="27">
        <f t="shared" si="22"/>
        <v>0</v>
      </c>
      <c r="N150" s="28">
        <f t="shared" si="16"/>
        <v>2484</v>
      </c>
      <c r="O150" s="20">
        <v>1</v>
      </c>
      <c r="P150" s="29" t="s">
        <v>891</v>
      </c>
      <c r="Q150" s="20" t="s">
        <v>802</v>
      </c>
      <c r="R150" s="29" t="s">
        <v>349</v>
      </c>
      <c r="S150" s="29" t="s">
        <v>546</v>
      </c>
      <c r="T150" s="29" t="s">
        <v>892</v>
      </c>
      <c r="U150" s="30" t="s">
        <v>831</v>
      </c>
      <c r="V150" s="46">
        <v>22</v>
      </c>
    </row>
    <row r="151" spans="1:22" s="31" customFormat="1" ht="30.75" customHeight="1" x14ac:dyDescent="0.3">
      <c r="A151" s="10">
        <f t="shared" si="17"/>
        <v>161</v>
      </c>
      <c r="B151" s="24" t="s">
        <v>258</v>
      </c>
      <c r="C151" s="51">
        <v>68.97</v>
      </c>
      <c r="D151" s="10">
        <v>10</v>
      </c>
      <c r="E151" s="10"/>
      <c r="F151" s="10">
        <v>9</v>
      </c>
      <c r="G151" s="26">
        <v>5</v>
      </c>
      <c r="H151" s="10"/>
      <c r="I151" s="27">
        <f t="shared" si="18"/>
        <v>689.7</v>
      </c>
      <c r="J151" s="27">
        <f t="shared" si="19"/>
        <v>0</v>
      </c>
      <c r="K151" s="27">
        <f t="shared" si="20"/>
        <v>620.73</v>
      </c>
      <c r="L151" s="27">
        <f t="shared" si="21"/>
        <v>344.85</v>
      </c>
      <c r="M151" s="27">
        <f t="shared" si="22"/>
        <v>0</v>
      </c>
      <c r="N151" s="28">
        <f t="shared" si="16"/>
        <v>1655.2800000000002</v>
      </c>
      <c r="O151" s="20">
        <v>1</v>
      </c>
      <c r="P151" s="29" t="s">
        <v>625</v>
      </c>
      <c r="Q151" s="20" t="s">
        <v>772</v>
      </c>
      <c r="R151" s="29" t="s">
        <v>349</v>
      </c>
      <c r="S151" s="29" t="s">
        <v>546</v>
      </c>
      <c r="T151" s="29" t="s">
        <v>771</v>
      </c>
      <c r="U151" s="30" t="s">
        <v>773</v>
      </c>
      <c r="V151" s="42">
        <v>22</v>
      </c>
    </row>
    <row r="152" spans="1:22" s="31" customFormat="1" ht="30.75" customHeight="1" x14ac:dyDescent="0.3">
      <c r="A152" s="10">
        <f t="shared" si="17"/>
        <v>162</v>
      </c>
      <c r="B152" s="24" t="s">
        <v>259</v>
      </c>
      <c r="C152" s="51">
        <v>66.784999999999997</v>
      </c>
      <c r="D152" s="10">
        <v>20</v>
      </c>
      <c r="E152" s="10"/>
      <c r="F152" s="10">
        <v>1</v>
      </c>
      <c r="G152" s="26">
        <v>10</v>
      </c>
      <c r="H152" s="10"/>
      <c r="I152" s="27">
        <f t="shared" si="18"/>
        <v>1335.6999999999998</v>
      </c>
      <c r="J152" s="27">
        <f t="shared" si="19"/>
        <v>0</v>
      </c>
      <c r="K152" s="27">
        <f t="shared" si="20"/>
        <v>66.784999999999997</v>
      </c>
      <c r="L152" s="27">
        <f t="shared" si="21"/>
        <v>667.84999999999991</v>
      </c>
      <c r="M152" s="27">
        <f t="shared" si="22"/>
        <v>0</v>
      </c>
      <c r="N152" s="28">
        <f t="shared" si="16"/>
        <v>2070.335</v>
      </c>
      <c r="O152" s="20">
        <v>1</v>
      </c>
      <c r="P152" s="29" t="s">
        <v>557</v>
      </c>
      <c r="Q152" s="20" t="s">
        <v>260</v>
      </c>
      <c r="R152" s="29" t="s">
        <v>349</v>
      </c>
      <c r="S152" s="29" t="s">
        <v>546</v>
      </c>
      <c r="T152" s="29" t="s">
        <v>558</v>
      </c>
      <c r="U152" s="30" t="s">
        <v>732</v>
      </c>
      <c r="V152" s="42">
        <v>22</v>
      </c>
    </row>
    <row r="153" spans="1:22" s="31" customFormat="1" x14ac:dyDescent="0.3">
      <c r="A153" s="10">
        <f t="shared" si="17"/>
        <v>163</v>
      </c>
      <c r="B153" s="50" t="s">
        <v>211</v>
      </c>
      <c r="C153" s="51">
        <v>195.7</v>
      </c>
      <c r="D153" s="10">
        <v>30</v>
      </c>
      <c r="E153" s="10"/>
      <c r="F153" s="10">
        <v>11</v>
      </c>
      <c r="G153" s="26">
        <v>15</v>
      </c>
      <c r="H153" s="50"/>
      <c r="I153" s="27">
        <f t="shared" si="18"/>
        <v>5871</v>
      </c>
      <c r="J153" s="27">
        <f t="shared" si="19"/>
        <v>0</v>
      </c>
      <c r="K153" s="27">
        <f t="shared" si="20"/>
        <v>2152.6999999999998</v>
      </c>
      <c r="L153" s="27">
        <f t="shared" si="21"/>
        <v>2935.5</v>
      </c>
      <c r="M153" s="27">
        <f t="shared" si="22"/>
        <v>0</v>
      </c>
      <c r="N153" s="28">
        <f t="shared" ref="N153:N184" si="23">SUM(I153:M153)</f>
        <v>10959.2</v>
      </c>
      <c r="O153" s="20">
        <v>1</v>
      </c>
      <c r="P153" s="29" t="s">
        <v>559</v>
      </c>
      <c r="Q153" s="20" t="s">
        <v>212</v>
      </c>
      <c r="R153" s="29" t="s">
        <v>349</v>
      </c>
      <c r="S153" s="29" t="s">
        <v>353</v>
      </c>
      <c r="T153" s="29" t="s">
        <v>560</v>
      </c>
      <c r="U153" s="30" t="s">
        <v>733</v>
      </c>
      <c r="V153" s="42">
        <v>22</v>
      </c>
    </row>
    <row r="154" spans="1:22" s="31" customFormat="1" x14ac:dyDescent="0.3">
      <c r="A154" s="10">
        <f t="shared" si="17"/>
        <v>164</v>
      </c>
      <c r="B154" s="50" t="s">
        <v>209</v>
      </c>
      <c r="C154" s="51">
        <v>405.65</v>
      </c>
      <c r="D154" s="10">
        <v>60</v>
      </c>
      <c r="E154" s="10"/>
      <c r="F154" s="10">
        <v>1</v>
      </c>
      <c r="G154" s="26">
        <v>30</v>
      </c>
      <c r="H154" s="10"/>
      <c r="I154" s="27">
        <f t="shared" si="18"/>
        <v>24339</v>
      </c>
      <c r="J154" s="27">
        <f t="shared" si="19"/>
        <v>0</v>
      </c>
      <c r="K154" s="27">
        <f t="shared" si="20"/>
        <v>405.65</v>
      </c>
      <c r="L154" s="27">
        <f t="shared" si="21"/>
        <v>12169.5</v>
      </c>
      <c r="M154" s="27">
        <f t="shared" si="22"/>
        <v>0</v>
      </c>
      <c r="N154" s="28">
        <f t="shared" si="23"/>
        <v>36914.15</v>
      </c>
      <c r="O154" s="20">
        <v>1</v>
      </c>
      <c r="P154" s="29" t="s">
        <v>209</v>
      </c>
      <c r="Q154" s="20" t="s">
        <v>210</v>
      </c>
      <c r="R154" s="29" t="s">
        <v>349</v>
      </c>
      <c r="S154" s="29" t="s">
        <v>561</v>
      </c>
      <c r="T154" s="29" t="s">
        <v>562</v>
      </c>
      <c r="U154" s="30" t="s">
        <v>734</v>
      </c>
      <c r="V154" s="42">
        <v>22</v>
      </c>
    </row>
    <row r="155" spans="1:22" s="31" customFormat="1" x14ac:dyDescent="0.3">
      <c r="A155" s="10">
        <f t="shared" si="17"/>
        <v>165</v>
      </c>
      <c r="B155" s="50" t="s">
        <v>207</v>
      </c>
      <c r="C155" s="51">
        <v>319.2</v>
      </c>
      <c r="D155" s="10">
        <v>60</v>
      </c>
      <c r="E155" s="10"/>
      <c r="F155" s="10">
        <v>1</v>
      </c>
      <c r="G155" s="26">
        <v>30</v>
      </c>
      <c r="H155" s="10"/>
      <c r="I155" s="27">
        <f t="shared" si="18"/>
        <v>19152</v>
      </c>
      <c r="J155" s="27">
        <f t="shared" si="19"/>
        <v>0</v>
      </c>
      <c r="K155" s="27">
        <f t="shared" si="20"/>
        <v>319.2</v>
      </c>
      <c r="L155" s="27">
        <f t="shared" si="21"/>
        <v>9576</v>
      </c>
      <c r="M155" s="27">
        <f t="shared" si="22"/>
        <v>0</v>
      </c>
      <c r="N155" s="28">
        <f t="shared" si="23"/>
        <v>29047.200000000001</v>
      </c>
      <c r="O155" s="20">
        <v>1</v>
      </c>
      <c r="P155" s="29" t="s">
        <v>207</v>
      </c>
      <c r="Q155" s="20" t="s">
        <v>208</v>
      </c>
      <c r="R155" s="29" t="s">
        <v>349</v>
      </c>
      <c r="S155" s="29" t="s">
        <v>563</v>
      </c>
      <c r="T155" s="29" t="s">
        <v>564</v>
      </c>
      <c r="U155" s="30" t="s">
        <v>735</v>
      </c>
      <c r="V155" s="42">
        <v>22</v>
      </c>
    </row>
    <row r="156" spans="1:22" s="31" customFormat="1" x14ac:dyDescent="0.3">
      <c r="A156" s="10">
        <f t="shared" si="17"/>
        <v>166</v>
      </c>
      <c r="B156" s="50" t="s">
        <v>205</v>
      </c>
      <c r="C156" s="51">
        <v>313.5</v>
      </c>
      <c r="D156" s="10">
        <v>30</v>
      </c>
      <c r="E156" s="10"/>
      <c r="F156" s="10">
        <v>1</v>
      </c>
      <c r="G156" s="26">
        <v>15</v>
      </c>
      <c r="H156" s="10"/>
      <c r="I156" s="27">
        <f t="shared" si="18"/>
        <v>9405</v>
      </c>
      <c r="J156" s="27">
        <f t="shared" si="19"/>
        <v>0</v>
      </c>
      <c r="K156" s="27">
        <f t="shared" si="20"/>
        <v>313.5</v>
      </c>
      <c r="L156" s="27">
        <f t="shared" si="21"/>
        <v>4702.5</v>
      </c>
      <c r="M156" s="27">
        <f t="shared" si="22"/>
        <v>0</v>
      </c>
      <c r="N156" s="28">
        <f t="shared" si="23"/>
        <v>14421</v>
      </c>
      <c r="O156" s="20">
        <v>1</v>
      </c>
      <c r="P156" s="29" t="s">
        <v>205</v>
      </c>
      <c r="Q156" s="20" t="s">
        <v>206</v>
      </c>
      <c r="R156" s="29" t="s">
        <v>349</v>
      </c>
      <c r="S156" s="29" t="s">
        <v>563</v>
      </c>
      <c r="T156" s="29" t="s">
        <v>565</v>
      </c>
      <c r="U156" s="30" t="s">
        <v>736</v>
      </c>
      <c r="V156" s="42">
        <v>22</v>
      </c>
    </row>
    <row r="157" spans="1:22" s="31" customFormat="1" x14ac:dyDescent="0.3">
      <c r="A157" s="10">
        <f t="shared" si="17"/>
        <v>167</v>
      </c>
      <c r="B157" s="50" t="s">
        <v>250</v>
      </c>
      <c r="C157" s="51">
        <v>387.6</v>
      </c>
      <c r="D157" s="10">
        <v>20</v>
      </c>
      <c r="E157" s="10"/>
      <c r="F157" s="10">
        <v>4</v>
      </c>
      <c r="G157" s="26">
        <v>10</v>
      </c>
      <c r="H157" s="10"/>
      <c r="I157" s="27">
        <f t="shared" si="18"/>
        <v>7752</v>
      </c>
      <c r="J157" s="27">
        <f t="shared" si="19"/>
        <v>0</v>
      </c>
      <c r="K157" s="27">
        <f t="shared" si="20"/>
        <v>1550.4</v>
      </c>
      <c r="L157" s="27">
        <f t="shared" si="21"/>
        <v>3876</v>
      </c>
      <c r="M157" s="27">
        <f t="shared" si="22"/>
        <v>0</v>
      </c>
      <c r="N157" s="28">
        <f t="shared" si="23"/>
        <v>13178.4</v>
      </c>
      <c r="O157" s="20">
        <v>1</v>
      </c>
      <c r="P157" s="29" t="s">
        <v>566</v>
      </c>
      <c r="Q157" s="20" t="s">
        <v>251</v>
      </c>
      <c r="R157" s="29" t="s">
        <v>349</v>
      </c>
      <c r="S157" s="29" t="s">
        <v>563</v>
      </c>
      <c r="T157" s="29" t="s">
        <v>567</v>
      </c>
      <c r="U157" s="30" t="s">
        <v>737</v>
      </c>
      <c r="V157" s="42">
        <v>22</v>
      </c>
    </row>
    <row r="158" spans="1:22" s="31" customFormat="1" x14ac:dyDescent="0.3">
      <c r="A158" s="10">
        <f t="shared" si="17"/>
        <v>168</v>
      </c>
      <c r="B158" s="50" t="s">
        <v>252</v>
      </c>
      <c r="C158" s="51">
        <v>387.6</v>
      </c>
      <c r="D158" s="10">
        <v>20</v>
      </c>
      <c r="E158" s="10"/>
      <c r="F158" s="10">
        <v>1</v>
      </c>
      <c r="G158" s="26">
        <v>10</v>
      </c>
      <c r="H158" s="10"/>
      <c r="I158" s="27">
        <f t="shared" si="18"/>
        <v>7752</v>
      </c>
      <c r="J158" s="27">
        <f t="shared" si="19"/>
        <v>0</v>
      </c>
      <c r="K158" s="27">
        <f t="shared" si="20"/>
        <v>387.6</v>
      </c>
      <c r="L158" s="27">
        <f t="shared" si="21"/>
        <v>3876</v>
      </c>
      <c r="M158" s="27">
        <f t="shared" si="22"/>
        <v>0</v>
      </c>
      <c r="N158" s="28">
        <f t="shared" si="23"/>
        <v>12015.6</v>
      </c>
      <c r="O158" s="20">
        <v>1</v>
      </c>
      <c r="P158" s="29" t="s">
        <v>568</v>
      </c>
      <c r="Q158" s="20" t="s">
        <v>253</v>
      </c>
      <c r="R158" s="29" t="s">
        <v>349</v>
      </c>
      <c r="S158" s="29" t="s">
        <v>563</v>
      </c>
      <c r="T158" s="29" t="s">
        <v>569</v>
      </c>
      <c r="U158" s="30" t="s">
        <v>738</v>
      </c>
      <c r="V158" s="42">
        <v>22</v>
      </c>
    </row>
    <row r="159" spans="1:22" s="31" customFormat="1" x14ac:dyDescent="0.3">
      <c r="A159" s="10">
        <f t="shared" si="17"/>
        <v>169</v>
      </c>
      <c r="B159" s="24" t="s">
        <v>162</v>
      </c>
      <c r="C159" s="51">
        <v>308</v>
      </c>
      <c r="D159" s="10">
        <v>30</v>
      </c>
      <c r="E159" s="10"/>
      <c r="F159" s="10">
        <v>1</v>
      </c>
      <c r="G159" s="26">
        <v>15</v>
      </c>
      <c r="H159" s="10"/>
      <c r="I159" s="27">
        <f t="shared" si="18"/>
        <v>9240</v>
      </c>
      <c r="J159" s="27">
        <f t="shared" si="19"/>
        <v>0</v>
      </c>
      <c r="K159" s="27">
        <f t="shared" si="20"/>
        <v>308</v>
      </c>
      <c r="L159" s="27">
        <f t="shared" si="21"/>
        <v>4620</v>
      </c>
      <c r="M159" s="27">
        <f t="shared" si="22"/>
        <v>0</v>
      </c>
      <c r="N159" s="28">
        <f t="shared" si="23"/>
        <v>14168</v>
      </c>
      <c r="O159" s="20">
        <v>1</v>
      </c>
      <c r="P159" s="29" t="s">
        <v>893</v>
      </c>
      <c r="Q159" s="20" t="s">
        <v>803</v>
      </c>
      <c r="R159" s="29" t="s">
        <v>349</v>
      </c>
      <c r="S159" s="29" t="s">
        <v>561</v>
      </c>
      <c r="T159" s="29" t="s">
        <v>894</v>
      </c>
      <c r="U159" s="30" t="s">
        <v>832</v>
      </c>
      <c r="V159" s="46">
        <v>22</v>
      </c>
    </row>
    <row r="160" spans="1:22" s="31" customFormat="1" ht="28.8" x14ac:dyDescent="0.3">
      <c r="A160" s="10">
        <f t="shared" si="17"/>
        <v>170</v>
      </c>
      <c r="B160" s="24" t="s">
        <v>163</v>
      </c>
      <c r="C160" s="51">
        <v>300.2</v>
      </c>
      <c r="D160" s="10">
        <v>30</v>
      </c>
      <c r="E160" s="10"/>
      <c r="F160" s="10">
        <v>6</v>
      </c>
      <c r="G160" s="26">
        <v>15</v>
      </c>
      <c r="H160" s="10"/>
      <c r="I160" s="27">
        <f t="shared" si="18"/>
        <v>9006</v>
      </c>
      <c r="J160" s="27">
        <f t="shared" si="19"/>
        <v>0</v>
      </c>
      <c r="K160" s="27">
        <f t="shared" si="20"/>
        <v>1801.1999999999998</v>
      </c>
      <c r="L160" s="27">
        <f t="shared" si="21"/>
        <v>4503</v>
      </c>
      <c r="M160" s="27">
        <f t="shared" si="22"/>
        <v>0</v>
      </c>
      <c r="N160" s="28">
        <f t="shared" si="23"/>
        <v>15310.2</v>
      </c>
      <c r="O160" s="20">
        <v>1</v>
      </c>
      <c r="P160" s="29" t="s">
        <v>895</v>
      </c>
      <c r="Q160" s="20" t="s">
        <v>804</v>
      </c>
      <c r="R160" s="29" t="s">
        <v>349</v>
      </c>
      <c r="S160" s="29" t="s">
        <v>563</v>
      </c>
      <c r="T160" s="29" t="s">
        <v>896</v>
      </c>
      <c r="U160" s="30" t="s">
        <v>833</v>
      </c>
      <c r="V160" s="46">
        <v>22</v>
      </c>
    </row>
    <row r="161" spans="1:22" s="31" customFormat="1" x14ac:dyDescent="0.3">
      <c r="A161" s="10">
        <f t="shared" si="17"/>
        <v>171</v>
      </c>
      <c r="B161" s="24" t="s">
        <v>254</v>
      </c>
      <c r="C161" s="51">
        <v>255.55</v>
      </c>
      <c r="D161" s="10">
        <v>30</v>
      </c>
      <c r="E161" s="10"/>
      <c r="F161" s="10">
        <v>16</v>
      </c>
      <c r="G161" s="26">
        <v>15</v>
      </c>
      <c r="H161" s="10"/>
      <c r="I161" s="27">
        <f t="shared" si="18"/>
        <v>7666.5</v>
      </c>
      <c r="J161" s="27">
        <f t="shared" si="19"/>
        <v>0</v>
      </c>
      <c r="K161" s="27">
        <f t="shared" si="20"/>
        <v>4088.8</v>
      </c>
      <c r="L161" s="27">
        <f t="shared" si="21"/>
        <v>3833.25</v>
      </c>
      <c r="M161" s="27">
        <f t="shared" si="22"/>
        <v>0</v>
      </c>
      <c r="N161" s="28">
        <f t="shared" si="23"/>
        <v>15588.55</v>
      </c>
      <c r="O161" s="20">
        <v>1</v>
      </c>
      <c r="P161" s="29" t="s">
        <v>570</v>
      </c>
      <c r="Q161" s="20" t="s">
        <v>255</v>
      </c>
      <c r="R161" s="29" t="s">
        <v>349</v>
      </c>
      <c r="S161" s="29" t="s">
        <v>563</v>
      </c>
      <c r="T161" s="29" t="s">
        <v>571</v>
      </c>
      <c r="U161" s="30" t="s">
        <v>739</v>
      </c>
      <c r="V161" s="42">
        <v>22</v>
      </c>
    </row>
    <row r="162" spans="1:22" s="31" customFormat="1" x14ac:dyDescent="0.3">
      <c r="A162" s="10">
        <f t="shared" si="17"/>
        <v>172</v>
      </c>
      <c r="B162" s="24" t="s">
        <v>256</v>
      </c>
      <c r="C162" s="51">
        <v>347.7</v>
      </c>
      <c r="D162" s="10">
        <v>20</v>
      </c>
      <c r="E162" s="10"/>
      <c r="F162" s="10">
        <v>1</v>
      </c>
      <c r="G162" s="26">
        <v>10</v>
      </c>
      <c r="H162" s="10"/>
      <c r="I162" s="27">
        <f t="shared" si="18"/>
        <v>6954</v>
      </c>
      <c r="J162" s="27">
        <f t="shared" si="19"/>
        <v>0</v>
      </c>
      <c r="K162" s="27">
        <f t="shared" si="20"/>
        <v>347.7</v>
      </c>
      <c r="L162" s="27">
        <f t="shared" si="21"/>
        <v>3477</v>
      </c>
      <c r="M162" s="27">
        <f t="shared" si="22"/>
        <v>0</v>
      </c>
      <c r="N162" s="28">
        <f t="shared" si="23"/>
        <v>10778.7</v>
      </c>
      <c r="O162" s="20">
        <v>1</v>
      </c>
      <c r="P162" s="29" t="s">
        <v>572</v>
      </c>
      <c r="Q162" s="20" t="s">
        <v>257</v>
      </c>
      <c r="R162" s="29" t="s">
        <v>349</v>
      </c>
      <c r="S162" s="29" t="s">
        <v>561</v>
      </c>
      <c r="T162" s="29" t="s">
        <v>573</v>
      </c>
      <c r="U162" s="30" t="s">
        <v>740</v>
      </c>
      <c r="V162" s="42">
        <v>22</v>
      </c>
    </row>
    <row r="163" spans="1:22" s="31" customFormat="1" x14ac:dyDescent="0.3">
      <c r="A163" s="10">
        <f t="shared" si="17"/>
        <v>173</v>
      </c>
      <c r="B163" s="63" t="s">
        <v>242</v>
      </c>
      <c r="C163" s="51">
        <v>1387</v>
      </c>
      <c r="D163" s="10">
        <v>10</v>
      </c>
      <c r="E163" s="10"/>
      <c r="F163" s="10">
        <v>1</v>
      </c>
      <c r="G163" s="26">
        <v>5</v>
      </c>
      <c r="H163" s="69"/>
      <c r="I163" s="27">
        <f t="shared" si="18"/>
        <v>13870</v>
      </c>
      <c r="J163" s="27">
        <f t="shared" si="19"/>
        <v>0</v>
      </c>
      <c r="K163" s="27">
        <f t="shared" si="20"/>
        <v>1387</v>
      </c>
      <c r="L163" s="27">
        <f t="shared" si="21"/>
        <v>6935</v>
      </c>
      <c r="M163" s="27">
        <f t="shared" si="22"/>
        <v>0</v>
      </c>
      <c r="N163" s="28">
        <f t="shared" si="23"/>
        <v>22192</v>
      </c>
      <c r="O163" s="20">
        <v>1</v>
      </c>
      <c r="P163" s="29" t="s">
        <v>574</v>
      </c>
      <c r="Q163" s="20" t="s">
        <v>213</v>
      </c>
      <c r="R163" s="29" t="s">
        <v>349</v>
      </c>
      <c r="S163" s="29" t="s">
        <v>353</v>
      </c>
      <c r="T163" s="29" t="s">
        <v>575</v>
      </c>
      <c r="U163" s="30" t="s">
        <v>741</v>
      </c>
      <c r="V163" s="42">
        <v>22</v>
      </c>
    </row>
    <row r="164" spans="1:22" s="31" customFormat="1" x14ac:dyDescent="0.3">
      <c r="A164" s="10">
        <f t="shared" si="17"/>
        <v>174</v>
      </c>
      <c r="B164" s="63" t="s">
        <v>214</v>
      </c>
      <c r="C164" s="51">
        <v>761.9</v>
      </c>
      <c r="D164" s="10">
        <v>10</v>
      </c>
      <c r="E164" s="10"/>
      <c r="F164" s="10">
        <v>1</v>
      </c>
      <c r="G164" s="26">
        <v>5</v>
      </c>
      <c r="H164" s="10"/>
      <c r="I164" s="27">
        <f t="shared" si="18"/>
        <v>7619</v>
      </c>
      <c r="J164" s="27">
        <f t="shared" si="19"/>
        <v>0</v>
      </c>
      <c r="K164" s="27">
        <f t="shared" si="20"/>
        <v>761.9</v>
      </c>
      <c r="L164" s="27">
        <f t="shared" si="21"/>
        <v>3809.5</v>
      </c>
      <c r="M164" s="27">
        <f t="shared" si="22"/>
        <v>0</v>
      </c>
      <c r="N164" s="28">
        <f t="shared" si="23"/>
        <v>12190.4</v>
      </c>
      <c r="O164" s="20">
        <v>1</v>
      </c>
      <c r="P164" s="29" t="s">
        <v>576</v>
      </c>
      <c r="Q164" s="20" t="s">
        <v>215</v>
      </c>
      <c r="R164" s="29" t="s">
        <v>349</v>
      </c>
      <c r="S164" s="29" t="s">
        <v>577</v>
      </c>
      <c r="T164" s="29" t="s">
        <v>578</v>
      </c>
      <c r="U164" s="30" t="s">
        <v>742</v>
      </c>
      <c r="V164" s="42">
        <v>22</v>
      </c>
    </row>
    <row r="165" spans="1:22" s="31" customFormat="1" x14ac:dyDescent="0.3">
      <c r="A165" s="10">
        <f t="shared" si="17"/>
        <v>175</v>
      </c>
      <c r="B165" s="63" t="s">
        <v>218</v>
      </c>
      <c r="C165" s="51">
        <v>602.29999999999995</v>
      </c>
      <c r="D165" s="10">
        <v>10</v>
      </c>
      <c r="E165" s="10"/>
      <c r="F165" s="10">
        <v>1</v>
      </c>
      <c r="G165" s="26">
        <v>5</v>
      </c>
      <c r="H165" s="10"/>
      <c r="I165" s="27">
        <f t="shared" si="18"/>
        <v>6023</v>
      </c>
      <c r="J165" s="27">
        <f t="shared" si="19"/>
        <v>0</v>
      </c>
      <c r="K165" s="27">
        <f t="shared" si="20"/>
        <v>602.29999999999995</v>
      </c>
      <c r="L165" s="27">
        <f t="shared" si="21"/>
        <v>3011.5</v>
      </c>
      <c r="M165" s="27">
        <f t="shared" si="22"/>
        <v>0</v>
      </c>
      <c r="N165" s="28">
        <f t="shared" si="23"/>
        <v>9636.7999999999993</v>
      </c>
      <c r="O165" s="20">
        <v>1</v>
      </c>
      <c r="P165" s="29" t="s">
        <v>579</v>
      </c>
      <c r="Q165" s="20" t="s">
        <v>219</v>
      </c>
      <c r="R165" s="29" t="s">
        <v>349</v>
      </c>
      <c r="S165" s="29" t="s">
        <v>383</v>
      </c>
      <c r="T165" s="29" t="s">
        <v>580</v>
      </c>
      <c r="U165" s="30" t="s">
        <v>743</v>
      </c>
      <c r="V165" s="42">
        <v>22</v>
      </c>
    </row>
    <row r="166" spans="1:22" s="31" customFormat="1" x14ac:dyDescent="0.3">
      <c r="A166" s="10">
        <v>177</v>
      </c>
      <c r="B166" s="63" t="s">
        <v>220</v>
      </c>
      <c r="C166" s="51">
        <v>167.2</v>
      </c>
      <c r="D166" s="10">
        <v>10</v>
      </c>
      <c r="E166" s="10"/>
      <c r="F166" s="10">
        <v>1</v>
      </c>
      <c r="G166" s="26">
        <v>5</v>
      </c>
      <c r="H166" s="10"/>
      <c r="I166" s="27">
        <f t="shared" si="18"/>
        <v>1672</v>
      </c>
      <c r="J166" s="27">
        <f t="shared" si="19"/>
        <v>0</v>
      </c>
      <c r="K166" s="27">
        <f t="shared" si="20"/>
        <v>167.2</v>
      </c>
      <c r="L166" s="27">
        <f t="shared" si="21"/>
        <v>836</v>
      </c>
      <c r="M166" s="27">
        <f t="shared" si="22"/>
        <v>0</v>
      </c>
      <c r="N166" s="28">
        <f t="shared" si="23"/>
        <v>2675.2</v>
      </c>
      <c r="O166" s="20">
        <v>1</v>
      </c>
      <c r="P166" s="29" t="s">
        <v>581</v>
      </c>
      <c r="Q166" s="20" t="s">
        <v>264</v>
      </c>
      <c r="R166" s="29" t="s">
        <v>349</v>
      </c>
      <c r="S166" s="29" t="s">
        <v>472</v>
      </c>
      <c r="T166" s="29" t="s">
        <v>582</v>
      </c>
      <c r="U166" s="30" t="s">
        <v>744</v>
      </c>
      <c r="V166" s="42">
        <v>22</v>
      </c>
    </row>
    <row r="167" spans="1:22" s="31" customFormat="1" ht="28.8" x14ac:dyDescent="0.3">
      <c r="A167" s="10">
        <f t="shared" si="17"/>
        <v>178</v>
      </c>
      <c r="B167" s="63" t="s">
        <v>221</v>
      </c>
      <c r="C167" s="51">
        <v>58.52</v>
      </c>
      <c r="D167" s="10">
        <v>15</v>
      </c>
      <c r="E167" s="10">
        <v>4</v>
      </c>
      <c r="F167" s="10">
        <v>2</v>
      </c>
      <c r="G167" s="26">
        <v>5</v>
      </c>
      <c r="H167" s="10"/>
      <c r="I167" s="27">
        <f t="shared" si="18"/>
        <v>877.80000000000007</v>
      </c>
      <c r="J167" s="27">
        <f t="shared" si="19"/>
        <v>234.08</v>
      </c>
      <c r="K167" s="27">
        <f t="shared" si="20"/>
        <v>117.04</v>
      </c>
      <c r="L167" s="27">
        <f t="shared" si="21"/>
        <v>292.60000000000002</v>
      </c>
      <c r="M167" s="27">
        <f t="shared" si="22"/>
        <v>0</v>
      </c>
      <c r="N167" s="28">
        <f t="shared" si="23"/>
        <v>1521.52</v>
      </c>
      <c r="O167" s="20">
        <v>1</v>
      </c>
      <c r="P167" s="29" t="s">
        <v>583</v>
      </c>
      <c r="Q167" s="20" t="s">
        <v>299</v>
      </c>
      <c r="R167" s="29" t="s">
        <v>349</v>
      </c>
      <c r="S167" s="29" t="s">
        <v>353</v>
      </c>
      <c r="T167" s="29" t="s">
        <v>584</v>
      </c>
      <c r="U167" s="30" t="s">
        <v>745</v>
      </c>
      <c r="V167" s="42">
        <v>22</v>
      </c>
    </row>
    <row r="168" spans="1:22" s="31" customFormat="1" x14ac:dyDescent="0.3">
      <c r="A168" s="10">
        <f t="shared" si="17"/>
        <v>179</v>
      </c>
      <c r="B168" s="63" t="s">
        <v>222</v>
      </c>
      <c r="C168" s="51">
        <v>212.8</v>
      </c>
      <c r="D168" s="10">
        <v>10</v>
      </c>
      <c r="E168" s="10"/>
      <c r="F168" s="10">
        <v>1</v>
      </c>
      <c r="G168" s="26">
        <v>5</v>
      </c>
      <c r="H168" s="10"/>
      <c r="I168" s="27">
        <f t="shared" si="18"/>
        <v>2128</v>
      </c>
      <c r="J168" s="27">
        <f t="shared" si="19"/>
        <v>0</v>
      </c>
      <c r="K168" s="27">
        <f t="shared" si="20"/>
        <v>212.8</v>
      </c>
      <c r="L168" s="27">
        <f t="shared" si="21"/>
        <v>1064</v>
      </c>
      <c r="M168" s="27">
        <f t="shared" si="22"/>
        <v>0</v>
      </c>
      <c r="N168" s="28">
        <f t="shared" si="23"/>
        <v>3404.8</v>
      </c>
      <c r="O168" s="20">
        <v>1</v>
      </c>
      <c r="P168" s="29" t="s">
        <v>585</v>
      </c>
      <c r="Q168" s="20" t="s">
        <v>225</v>
      </c>
      <c r="R168" s="29" t="s">
        <v>349</v>
      </c>
      <c r="S168" s="29" t="s">
        <v>353</v>
      </c>
      <c r="T168" s="29" t="s">
        <v>586</v>
      </c>
      <c r="U168" s="30" t="s">
        <v>746</v>
      </c>
      <c r="V168" s="42">
        <v>22</v>
      </c>
    </row>
    <row r="169" spans="1:22" s="31" customFormat="1" x14ac:dyDescent="0.3">
      <c r="A169" s="10">
        <f t="shared" si="17"/>
        <v>180</v>
      </c>
      <c r="B169" s="63" t="s">
        <v>283</v>
      </c>
      <c r="C169" s="51">
        <v>247</v>
      </c>
      <c r="D169" s="10">
        <v>5</v>
      </c>
      <c r="E169" s="10"/>
      <c r="F169" s="10">
        <v>1</v>
      </c>
      <c r="G169" s="26">
        <v>5</v>
      </c>
      <c r="H169" s="10"/>
      <c r="I169" s="27">
        <f t="shared" si="18"/>
        <v>1235</v>
      </c>
      <c r="J169" s="27">
        <f t="shared" si="19"/>
        <v>0</v>
      </c>
      <c r="K169" s="27">
        <f t="shared" si="20"/>
        <v>247</v>
      </c>
      <c r="L169" s="27">
        <f t="shared" si="21"/>
        <v>1235</v>
      </c>
      <c r="M169" s="27">
        <f t="shared" si="22"/>
        <v>0</v>
      </c>
      <c r="N169" s="28">
        <f t="shared" si="23"/>
        <v>2717</v>
      </c>
      <c r="O169" s="20">
        <v>1</v>
      </c>
      <c r="P169" s="29" t="s">
        <v>585</v>
      </c>
      <c r="Q169" s="20" t="s">
        <v>284</v>
      </c>
      <c r="R169" s="29" t="s">
        <v>349</v>
      </c>
      <c r="S169" s="29" t="s">
        <v>353</v>
      </c>
      <c r="T169" s="29" t="s">
        <v>587</v>
      </c>
      <c r="U169" s="30" t="s">
        <v>747</v>
      </c>
      <c r="V169" s="42">
        <v>22</v>
      </c>
    </row>
    <row r="170" spans="1:22" s="31" customFormat="1" x14ac:dyDescent="0.3">
      <c r="A170" s="10">
        <f t="shared" si="17"/>
        <v>181</v>
      </c>
      <c r="B170" s="63" t="s">
        <v>223</v>
      </c>
      <c r="C170" s="51">
        <v>162.44999999999999</v>
      </c>
      <c r="D170" s="10">
        <v>10</v>
      </c>
      <c r="E170" s="10"/>
      <c r="F170" s="10">
        <v>1</v>
      </c>
      <c r="G170" s="26">
        <v>5</v>
      </c>
      <c r="H170" s="10"/>
      <c r="I170" s="27">
        <f t="shared" si="18"/>
        <v>1624.5</v>
      </c>
      <c r="J170" s="27">
        <f t="shared" si="19"/>
        <v>0</v>
      </c>
      <c r="K170" s="27">
        <f t="shared" si="20"/>
        <v>162.44999999999999</v>
      </c>
      <c r="L170" s="27">
        <f t="shared" si="21"/>
        <v>812.25</v>
      </c>
      <c r="M170" s="27">
        <f t="shared" si="22"/>
        <v>0</v>
      </c>
      <c r="N170" s="28">
        <f t="shared" si="23"/>
        <v>2599.1999999999998</v>
      </c>
      <c r="O170" s="20">
        <v>1</v>
      </c>
      <c r="P170" s="29" t="s">
        <v>588</v>
      </c>
      <c r="Q170" s="20" t="s">
        <v>224</v>
      </c>
      <c r="R170" s="29" t="s">
        <v>349</v>
      </c>
      <c r="S170" s="29" t="s">
        <v>353</v>
      </c>
      <c r="T170" s="29" t="s">
        <v>589</v>
      </c>
      <c r="U170" s="30" t="s">
        <v>748</v>
      </c>
      <c r="V170" s="42">
        <v>22</v>
      </c>
    </row>
    <row r="171" spans="1:22" s="31" customFormat="1" x14ac:dyDescent="0.3">
      <c r="A171" s="10">
        <f t="shared" si="17"/>
        <v>182</v>
      </c>
      <c r="B171" s="63" t="s">
        <v>289</v>
      </c>
      <c r="C171" s="51">
        <v>181.45</v>
      </c>
      <c r="D171" s="10">
        <v>10</v>
      </c>
      <c r="E171" s="10">
        <v>4</v>
      </c>
      <c r="F171" s="10">
        <v>1</v>
      </c>
      <c r="G171" s="26">
        <v>5</v>
      </c>
      <c r="H171" s="10"/>
      <c r="I171" s="27">
        <f t="shared" si="18"/>
        <v>1814.5</v>
      </c>
      <c r="J171" s="27">
        <f t="shared" si="19"/>
        <v>725.8</v>
      </c>
      <c r="K171" s="27">
        <f t="shared" si="20"/>
        <v>181.45</v>
      </c>
      <c r="L171" s="27">
        <f t="shared" si="21"/>
        <v>907.25</v>
      </c>
      <c r="M171" s="27">
        <f t="shared" si="22"/>
        <v>0</v>
      </c>
      <c r="N171" s="28">
        <f t="shared" si="23"/>
        <v>3629</v>
      </c>
      <c r="O171" s="20">
        <v>1</v>
      </c>
      <c r="P171" s="29" t="s">
        <v>590</v>
      </c>
      <c r="Q171" s="20" t="s">
        <v>290</v>
      </c>
      <c r="R171" s="29" t="s">
        <v>349</v>
      </c>
      <c r="S171" s="29" t="s">
        <v>353</v>
      </c>
      <c r="T171" s="29" t="s">
        <v>591</v>
      </c>
      <c r="U171" s="30" t="s">
        <v>749</v>
      </c>
      <c r="V171" s="42">
        <v>22</v>
      </c>
    </row>
    <row r="172" spans="1:22" s="31" customFormat="1" x14ac:dyDescent="0.3">
      <c r="A172" s="10">
        <f t="shared" si="17"/>
        <v>183</v>
      </c>
      <c r="B172" s="63" t="s">
        <v>226</v>
      </c>
      <c r="C172" s="51">
        <v>443.65</v>
      </c>
      <c r="D172" s="10">
        <v>10</v>
      </c>
      <c r="E172" s="10"/>
      <c r="F172" s="10">
        <v>1</v>
      </c>
      <c r="G172" s="26">
        <v>5</v>
      </c>
      <c r="H172" s="10"/>
      <c r="I172" s="27">
        <f t="shared" si="18"/>
        <v>4436.5</v>
      </c>
      <c r="J172" s="27">
        <f t="shared" si="19"/>
        <v>0</v>
      </c>
      <c r="K172" s="27">
        <f t="shared" si="20"/>
        <v>443.65</v>
      </c>
      <c r="L172" s="27">
        <f t="shared" si="21"/>
        <v>2218.25</v>
      </c>
      <c r="M172" s="27">
        <f t="shared" si="22"/>
        <v>0</v>
      </c>
      <c r="N172" s="28">
        <f t="shared" si="23"/>
        <v>7098.4</v>
      </c>
      <c r="O172" s="20">
        <v>1</v>
      </c>
      <c r="P172" s="29" t="s">
        <v>592</v>
      </c>
      <c r="Q172" s="20" t="s">
        <v>279</v>
      </c>
      <c r="R172" s="29" t="s">
        <v>349</v>
      </c>
      <c r="S172" s="29" t="s">
        <v>536</v>
      </c>
      <c r="T172" s="29" t="s">
        <v>594</v>
      </c>
      <c r="U172" s="30" t="s">
        <v>750</v>
      </c>
      <c r="V172" s="42">
        <v>22</v>
      </c>
    </row>
    <row r="173" spans="1:22" s="31" customFormat="1" x14ac:dyDescent="0.3">
      <c r="A173" s="10">
        <f t="shared" si="17"/>
        <v>184</v>
      </c>
      <c r="B173" s="63" t="s">
        <v>227</v>
      </c>
      <c r="C173" s="51">
        <v>443.65</v>
      </c>
      <c r="D173" s="10">
        <v>10</v>
      </c>
      <c r="E173" s="10"/>
      <c r="F173" s="10">
        <v>1</v>
      </c>
      <c r="G173" s="26">
        <v>5</v>
      </c>
      <c r="H173" s="10"/>
      <c r="I173" s="27">
        <f t="shared" si="18"/>
        <v>4436.5</v>
      </c>
      <c r="J173" s="27">
        <f t="shared" si="19"/>
        <v>0</v>
      </c>
      <c r="K173" s="27">
        <f t="shared" si="20"/>
        <v>443.65</v>
      </c>
      <c r="L173" s="27">
        <f t="shared" si="21"/>
        <v>2218.25</v>
      </c>
      <c r="M173" s="27">
        <f t="shared" si="22"/>
        <v>0</v>
      </c>
      <c r="N173" s="28">
        <f t="shared" si="23"/>
        <v>7098.4</v>
      </c>
      <c r="O173" s="20">
        <v>1</v>
      </c>
      <c r="P173" s="29" t="s">
        <v>593</v>
      </c>
      <c r="Q173" s="20" t="s">
        <v>280</v>
      </c>
      <c r="R173" s="29" t="s">
        <v>349</v>
      </c>
      <c r="S173" s="29" t="s">
        <v>536</v>
      </c>
      <c r="T173" s="29" t="s">
        <v>595</v>
      </c>
      <c r="U173" s="30" t="s">
        <v>751</v>
      </c>
      <c r="V173" s="42">
        <v>22</v>
      </c>
    </row>
    <row r="174" spans="1:22" s="31" customFormat="1" x14ac:dyDescent="0.3">
      <c r="A174" s="10">
        <f t="shared" si="17"/>
        <v>185</v>
      </c>
      <c r="B174" s="63" t="s">
        <v>228</v>
      </c>
      <c r="C174" s="51">
        <v>409.45</v>
      </c>
      <c r="D174" s="10">
        <v>30</v>
      </c>
      <c r="E174" s="10"/>
      <c r="F174" s="10">
        <v>1</v>
      </c>
      <c r="G174" s="26">
        <v>15</v>
      </c>
      <c r="H174" s="10"/>
      <c r="I174" s="27">
        <f t="shared" si="18"/>
        <v>12283.5</v>
      </c>
      <c r="J174" s="27">
        <f t="shared" si="19"/>
        <v>0</v>
      </c>
      <c r="K174" s="27">
        <f t="shared" si="20"/>
        <v>409.45</v>
      </c>
      <c r="L174" s="27">
        <f t="shared" si="21"/>
        <v>6141.75</v>
      </c>
      <c r="M174" s="27">
        <f t="shared" si="22"/>
        <v>0</v>
      </c>
      <c r="N174" s="28">
        <f t="shared" si="23"/>
        <v>18834.7</v>
      </c>
      <c r="O174" s="20">
        <v>1</v>
      </c>
      <c r="P174" s="29" t="s">
        <v>596</v>
      </c>
      <c r="Q174" s="20" t="s">
        <v>310</v>
      </c>
      <c r="R174" s="29" t="s">
        <v>349</v>
      </c>
      <c r="S174" s="29" t="s">
        <v>383</v>
      </c>
      <c r="T174" s="29" t="s">
        <v>598</v>
      </c>
      <c r="U174" s="30" t="s">
        <v>752</v>
      </c>
      <c r="V174" s="42">
        <v>22</v>
      </c>
    </row>
    <row r="175" spans="1:22" s="31" customFormat="1" x14ac:dyDescent="0.3">
      <c r="A175" s="10">
        <f t="shared" si="17"/>
        <v>186</v>
      </c>
      <c r="B175" s="63" t="s">
        <v>229</v>
      </c>
      <c r="C175" s="51">
        <v>383.8</v>
      </c>
      <c r="D175" s="10">
        <v>30</v>
      </c>
      <c r="E175" s="10"/>
      <c r="F175" s="10">
        <v>1</v>
      </c>
      <c r="G175" s="26">
        <v>15</v>
      </c>
      <c r="H175" s="10"/>
      <c r="I175" s="27">
        <f t="shared" si="18"/>
        <v>11514</v>
      </c>
      <c r="J175" s="27">
        <f t="shared" si="19"/>
        <v>0</v>
      </c>
      <c r="K175" s="27">
        <f t="shared" si="20"/>
        <v>383.8</v>
      </c>
      <c r="L175" s="27">
        <f t="shared" si="21"/>
        <v>5757</v>
      </c>
      <c r="M175" s="27">
        <f t="shared" si="22"/>
        <v>0</v>
      </c>
      <c r="N175" s="28">
        <f t="shared" si="23"/>
        <v>17654.8</v>
      </c>
      <c r="O175" s="20">
        <v>1</v>
      </c>
      <c r="P175" s="29" t="s">
        <v>597</v>
      </c>
      <c r="Q175" s="20" t="s">
        <v>281</v>
      </c>
      <c r="R175" s="29" t="s">
        <v>349</v>
      </c>
      <c r="S175" s="29" t="s">
        <v>383</v>
      </c>
      <c r="T175" s="29" t="s">
        <v>599</v>
      </c>
      <c r="U175" s="30" t="s">
        <v>753</v>
      </c>
      <c r="V175" s="42">
        <v>22</v>
      </c>
    </row>
    <row r="176" spans="1:22" s="31" customFormat="1" x14ac:dyDescent="0.3">
      <c r="A176" s="10">
        <f t="shared" si="17"/>
        <v>187</v>
      </c>
      <c r="B176" s="63" t="s">
        <v>230</v>
      </c>
      <c r="C176" s="51">
        <v>457.9</v>
      </c>
      <c r="D176" s="10">
        <v>30</v>
      </c>
      <c r="E176" s="10"/>
      <c r="F176" s="10">
        <v>1</v>
      </c>
      <c r="G176" s="26">
        <v>15</v>
      </c>
      <c r="H176" s="10"/>
      <c r="I176" s="27">
        <f t="shared" si="18"/>
        <v>13737</v>
      </c>
      <c r="J176" s="27">
        <f t="shared" si="19"/>
        <v>0</v>
      </c>
      <c r="K176" s="27">
        <f t="shared" si="20"/>
        <v>457.9</v>
      </c>
      <c r="L176" s="27">
        <f t="shared" si="21"/>
        <v>6868.5</v>
      </c>
      <c r="M176" s="27">
        <f t="shared" si="22"/>
        <v>0</v>
      </c>
      <c r="N176" s="28">
        <f t="shared" si="23"/>
        <v>21063.4</v>
      </c>
      <c r="O176" s="20">
        <v>1</v>
      </c>
      <c r="P176" s="29" t="s">
        <v>600</v>
      </c>
      <c r="Q176" s="20" t="s">
        <v>231</v>
      </c>
      <c r="R176" s="29" t="s">
        <v>349</v>
      </c>
      <c r="S176" s="29" t="s">
        <v>383</v>
      </c>
      <c r="T176" s="29" t="s">
        <v>601</v>
      </c>
      <c r="U176" s="30" t="s">
        <v>754</v>
      </c>
      <c r="V176" s="42">
        <v>22</v>
      </c>
    </row>
    <row r="177" spans="1:22" s="31" customFormat="1" x14ac:dyDescent="0.3">
      <c r="A177" s="10">
        <f t="shared" si="17"/>
        <v>188</v>
      </c>
      <c r="B177" s="63" t="s">
        <v>232</v>
      </c>
      <c r="C177" s="51">
        <v>190</v>
      </c>
      <c r="D177" s="10">
        <v>10</v>
      </c>
      <c r="E177" s="10"/>
      <c r="F177" s="10">
        <v>1</v>
      </c>
      <c r="G177" s="26">
        <v>5</v>
      </c>
      <c r="H177" s="10"/>
      <c r="I177" s="27">
        <f t="shared" si="18"/>
        <v>1900</v>
      </c>
      <c r="J177" s="27">
        <f t="shared" si="19"/>
        <v>0</v>
      </c>
      <c r="K177" s="27">
        <f t="shared" si="20"/>
        <v>190</v>
      </c>
      <c r="L177" s="27">
        <f t="shared" si="21"/>
        <v>950</v>
      </c>
      <c r="M177" s="27">
        <f t="shared" si="22"/>
        <v>0</v>
      </c>
      <c r="N177" s="28">
        <f t="shared" si="23"/>
        <v>3040</v>
      </c>
      <c r="O177" s="20">
        <v>1</v>
      </c>
      <c r="P177" s="29" t="s">
        <v>602</v>
      </c>
      <c r="Q177" s="20" t="s">
        <v>282</v>
      </c>
      <c r="R177" s="29" t="s">
        <v>349</v>
      </c>
      <c r="S177" s="29" t="s">
        <v>467</v>
      </c>
      <c r="T177" s="29" t="s">
        <v>603</v>
      </c>
      <c r="U177" s="30" t="s">
        <v>755</v>
      </c>
      <c r="V177" s="42">
        <v>22</v>
      </c>
    </row>
    <row r="178" spans="1:22" s="31" customFormat="1" x14ac:dyDescent="0.3">
      <c r="A178" s="10">
        <f t="shared" si="17"/>
        <v>189</v>
      </c>
      <c r="B178" s="63" t="s">
        <v>233</v>
      </c>
      <c r="C178" s="51">
        <v>225.15</v>
      </c>
      <c r="D178" s="10">
        <v>10</v>
      </c>
      <c r="E178" s="10"/>
      <c r="F178" s="10">
        <v>1</v>
      </c>
      <c r="G178" s="26">
        <v>5</v>
      </c>
      <c r="H178" s="10"/>
      <c r="I178" s="27">
        <f t="shared" si="18"/>
        <v>2251.5</v>
      </c>
      <c r="J178" s="27">
        <f t="shared" si="19"/>
        <v>0</v>
      </c>
      <c r="K178" s="27">
        <f t="shared" si="20"/>
        <v>225.15</v>
      </c>
      <c r="L178" s="27">
        <f t="shared" si="21"/>
        <v>1125.75</v>
      </c>
      <c r="M178" s="27">
        <f t="shared" si="22"/>
        <v>0</v>
      </c>
      <c r="N178" s="28">
        <f t="shared" si="23"/>
        <v>3602.4</v>
      </c>
      <c r="O178" s="20">
        <v>1</v>
      </c>
      <c r="P178" s="29" t="s">
        <v>604</v>
      </c>
      <c r="Q178" s="20" t="s">
        <v>234</v>
      </c>
      <c r="R178" s="29" t="s">
        <v>349</v>
      </c>
      <c r="S178" s="29" t="s">
        <v>536</v>
      </c>
      <c r="T178" s="29" t="s">
        <v>605</v>
      </c>
      <c r="U178" s="30" t="s">
        <v>756</v>
      </c>
      <c r="V178" s="42">
        <v>22</v>
      </c>
    </row>
    <row r="179" spans="1:22" s="31" customFormat="1" ht="28.8" x14ac:dyDescent="0.3">
      <c r="A179" s="10">
        <f t="shared" si="17"/>
        <v>190</v>
      </c>
      <c r="B179" s="63" t="s">
        <v>235</v>
      </c>
      <c r="C179" s="51">
        <v>286.89999999999998</v>
      </c>
      <c r="D179" s="10">
        <v>10</v>
      </c>
      <c r="E179" s="10"/>
      <c r="F179" s="10">
        <v>1</v>
      </c>
      <c r="G179" s="26">
        <v>5</v>
      </c>
      <c r="H179" s="10"/>
      <c r="I179" s="27">
        <f t="shared" si="18"/>
        <v>2869</v>
      </c>
      <c r="J179" s="27">
        <f t="shared" si="19"/>
        <v>0</v>
      </c>
      <c r="K179" s="27">
        <f t="shared" si="20"/>
        <v>286.89999999999998</v>
      </c>
      <c r="L179" s="27">
        <f t="shared" si="21"/>
        <v>1434.5</v>
      </c>
      <c r="M179" s="27">
        <f t="shared" si="22"/>
        <v>0</v>
      </c>
      <c r="N179" s="28">
        <f t="shared" si="23"/>
        <v>4590.3999999999996</v>
      </c>
      <c r="O179" s="20">
        <v>1</v>
      </c>
      <c r="P179" s="29" t="s">
        <v>606</v>
      </c>
      <c r="Q179" s="20" t="s">
        <v>236</v>
      </c>
      <c r="R179" s="29" t="s">
        <v>349</v>
      </c>
      <c r="S179" s="29" t="s">
        <v>536</v>
      </c>
      <c r="T179" s="29" t="s">
        <v>607</v>
      </c>
      <c r="U179" s="30" t="s">
        <v>757</v>
      </c>
      <c r="V179" s="42">
        <v>22</v>
      </c>
    </row>
    <row r="180" spans="1:22" s="31" customFormat="1" x14ac:dyDescent="0.3">
      <c r="A180" s="10">
        <f t="shared" si="17"/>
        <v>191</v>
      </c>
      <c r="B180" s="63" t="s">
        <v>237</v>
      </c>
      <c r="C180" s="51">
        <v>497.8</v>
      </c>
      <c r="D180" s="10">
        <v>30</v>
      </c>
      <c r="E180" s="10"/>
      <c r="F180" s="10">
        <v>1</v>
      </c>
      <c r="G180" s="26">
        <v>15</v>
      </c>
      <c r="H180" s="10"/>
      <c r="I180" s="27">
        <f t="shared" si="18"/>
        <v>14934</v>
      </c>
      <c r="J180" s="27">
        <f t="shared" si="19"/>
        <v>0</v>
      </c>
      <c r="K180" s="27">
        <f t="shared" si="20"/>
        <v>497.8</v>
      </c>
      <c r="L180" s="27">
        <f t="shared" si="21"/>
        <v>7467</v>
      </c>
      <c r="M180" s="27">
        <f t="shared" si="22"/>
        <v>0</v>
      </c>
      <c r="N180" s="28">
        <f t="shared" si="23"/>
        <v>22898.799999999999</v>
      </c>
      <c r="O180" s="20">
        <v>1</v>
      </c>
      <c r="P180" s="29" t="s">
        <v>608</v>
      </c>
      <c r="Q180" s="20" t="s">
        <v>278</v>
      </c>
      <c r="R180" s="29" t="s">
        <v>349</v>
      </c>
      <c r="S180" s="29" t="s">
        <v>563</v>
      </c>
      <c r="T180" s="29" t="s">
        <v>609</v>
      </c>
      <c r="U180" s="30" t="s">
        <v>758</v>
      </c>
      <c r="V180" s="42">
        <v>22</v>
      </c>
    </row>
    <row r="181" spans="1:22" s="31" customFormat="1" x14ac:dyDescent="0.3">
      <c r="A181" s="10">
        <f t="shared" si="17"/>
        <v>192</v>
      </c>
      <c r="B181" s="63" t="s">
        <v>238</v>
      </c>
      <c r="C181" s="51">
        <v>169.1</v>
      </c>
      <c r="D181" s="10">
        <v>10</v>
      </c>
      <c r="E181" s="10"/>
      <c r="F181" s="10">
        <v>1</v>
      </c>
      <c r="G181" s="26">
        <v>5</v>
      </c>
      <c r="H181" s="10"/>
      <c r="I181" s="27">
        <f t="shared" si="18"/>
        <v>1691</v>
      </c>
      <c r="J181" s="27">
        <f t="shared" si="19"/>
        <v>0</v>
      </c>
      <c r="K181" s="27">
        <f t="shared" si="20"/>
        <v>169.1</v>
      </c>
      <c r="L181" s="27">
        <f t="shared" si="21"/>
        <v>845.5</v>
      </c>
      <c r="M181" s="27">
        <f t="shared" si="22"/>
        <v>0</v>
      </c>
      <c r="N181" s="28">
        <f t="shared" si="23"/>
        <v>2705.6</v>
      </c>
      <c r="O181" s="20">
        <v>1</v>
      </c>
      <c r="P181" s="29" t="s">
        <v>610</v>
      </c>
      <c r="Q181" s="20" t="s">
        <v>275</v>
      </c>
      <c r="R181" s="29" t="s">
        <v>349</v>
      </c>
      <c r="S181" s="29" t="s">
        <v>353</v>
      </c>
      <c r="T181" s="29" t="s">
        <v>611</v>
      </c>
      <c r="U181" s="30" t="s">
        <v>759</v>
      </c>
      <c r="V181" s="42">
        <v>22</v>
      </c>
    </row>
    <row r="182" spans="1:22" s="31" customFormat="1" x14ac:dyDescent="0.3">
      <c r="A182" s="10">
        <f t="shared" si="17"/>
        <v>193</v>
      </c>
      <c r="B182" s="63" t="s">
        <v>285</v>
      </c>
      <c r="C182" s="51">
        <v>203.3</v>
      </c>
      <c r="D182" s="10">
        <v>5</v>
      </c>
      <c r="E182" s="10"/>
      <c r="F182" s="10">
        <v>1</v>
      </c>
      <c r="G182" s="26">
        <v>5</v>
      </c>
      <c r="H182" s="10"/>
      <c r="I182" s="27">
        <f t="shared" si="18"/>
        <v>1016.5</v>
      </c>
      <c r="J182" s="27">
        <f t="shared" si="19"/>
        <v>0</v>
      </c>
      <c r="K182" s="27">
        <f t="shared" si="20"/>
        <v>203.3</v>
      </c>
      <c r="L182" s="27">
        <f t="shared" si="21"/>
        <v>1016.5</v>
      </c>
      <c r="M182" s="27">
        <f t="shared" si="22"/>
        <v>0</v>
      </c>
      <c r="N182" s="28">
        <f t="shared" si="23"/>
        <v>2236.3000000000002</v>
      </c>
      <c r="O182" s="20">
        <v>1</v>
      </c>
      <c r="P182" s="29" t="s">
        <v>610</v>
      </c>
      <c r="Q182" s="20" t="s">
        <v>286</v>
      </c>
      <c r="R182" s="29" t="s">
        <v>349</v>
      </c>
      <c r="S182" s="29" t="s">
        <v>353</v>
      </c>
      <c r="T182" s="29" t="s">
        <v>612</v>
      </c>
      <c r="U182" s="30" t="s">
        <v>760</v>
      </c>
      <c r="V182" s="42">
        <v>22</v>
      </c>
    </row>
    <row r="183" spans="1:22" s="31" customFormat="1" x14ac:dyDescent="0.3">
      <c r="A183" s="10">
        <f t="shared" ref="A183:A189" si="24">A182+1</f>
        <v>194</v>
      </c>
      <c r="B183" s="63" t="s">
        <v>239</v>
      </c>
      <c r="C183" s="51">
        <v>172.9</v>
      </c>
      <c r="D183" s="10">
        <v>10</v>
      </c>
      <c r="E183" s="10"/>
      <c r="F183" s="10">
        <v>1</v>
      </c>
      <c r="G183" s="26">
        <v>5</v>
      </c>
      <c r="H183" s="10"/>
      <c r="I183" s="27">
        <f t="shared" si="18"/>
        <v>1729</v>
      </c>
      <c r="J183" s="27">
        <f t="shared" si="19"/>
        <v>0</v>
      </c>
      <c r="K183" s="27">
        <f t="shared" si="20"/>
        <v>172.9</v>
      </c>
      <c r="L183" s="27">
        <f t="shared" si="21"/>
        <v>864.5</v>
      </c>
      <c r="M183" s="27">
        <f t="shared" si="22"/>
        <v>0</v>
      </c>
      <c r="N183" s="28">
        <f t="shared" si="23"/>
        <v>2766.4</v>
      </c>
      <c r="O183" s="20">
        <v>1</v>
      </c>
      <c r="P183" s="29" t="s">
        <v>613</v>
      </c>
      <c r="Q183" s="20" t="s">
        <v>276</v>
      </c>
      <c r="R183" s="29" t="s">
        <v>349</v>
      </c>
      <c r="S183" s="29" t="s">
        <v>353</v>
      </c>
      <c r="T183" s="29" t="s">
        <v>614</v>
      </c>
      <c r="U183" s="30" t="s">
        <v>761</v>
      </c>
      <c r="V183" s="42">
        <v>22</v>
      </c>
    </row>
    <row r="184" spans="1:22" s="31" customFormat="1" x14ac:dyDescent="0.3">
      <c r="A184" s="10">
        <f t="shared" si="24"/>
        <v>195</v>
      </c>
      <c r="B184" s="63" t="s">
        <v>240</v>
      </c>
      <c r="C184" s="51">
        <v>117.8</v>
      </c>
      <c r="D184" s="10">
        <v>10</v>
      </c>
      <c r="E184" s="10"/>
      <c r="F184" s="10">
        <v>1</v>
      </c>
      <c r="G184" s="26">
        <v>5</v>
      </c>
      <c r="H184" s="10"/>
      <c r="I184" s="27">
        <f t="shared" si="18"/>
        <v>1178</v>
      </c>
      <c r="J184" s="27">
        <f t="shared" si="19"/>
        <v>0</v>
      </c>
      <c r="K184" s="27">
        <f t="shared" si="20"/>
        <v>117.8</v>
      </c>
      <c r="L184" s="27">
        <f t="shared" si="21"/>
        <v>589</v>
      </c>
      <c r="M184" s="27">
        <f t="shared" si="22"/>
        <v>0</v>
      </c>
      <c r="N184" s="28">
        <f t="shared" si="23"/>
        <v>1884.8</v>
      </c>
      <c r="O184" s="20">
        <v>1</v>
      </c>
      <c r="P184" s="29" t="s">
        <v>615</v>
      </c>
      <c r="Q184" s="20" t="s">
        <v>277</v>
      </c>
      <c r="R184" s="29" t="s">
        <v>349</v>
      </c>
      <c r="S184" s="29" t="s">
        <v>472</v>
      </c>
      <c r="T184" s="29" t="s">
        <v>616</v>
      </c>
      <c r="U184" s="30" t="s">
        <v>762</v>
      </c>
      <c r="V184" s="42">
        <v>22</v>
      </c>
    </row>
    <row r="185" spans="1:22" s="31" customFormat="1" x14ac:dyDescent="0.3">
      <c r="A185" s="10">
        <f t="shared" si="24"/>
        <v>196</v>
      </c>
      <c r="B185" s="63" t="s">
        <v>307</v>
      </c>
      <c r="C185" s="51">
        <v>200.45</v>
      </c>
      <c r="D185" s="10">
        <v>10</v>
      </c>
      <c r="E185" s="10"/>
      <c r="F185" s="10">
        <v>1</v>
      </c>
      <c r="G185" s="26">
        <v>5</v>
      </c>
      <c r="H185" s="10"/>
      <c r="I185" s="27">
        <f t="shared" si="18"/>
        <v>2004.5</v>
      </c>
      <c r="J185" s="27">
        <f t="shared" si="19"/>
        <v>0</v>
      </c>
      <c r="K185" s="27">
        <f t="shared" si="20"/>
        <v>200.45</v>
      </c>
      <c r="L185" s="27">
        <f t="shared" si="21"/>
        <v>1002.25</v>
      </c>
      <c r="M185" s="27">
        <f t="shared" si="22"/>
        <v>0</v>
      </c>
      <c r="N185" s="28">
        <f t="shared" ref="N185" si="25">SUM(I185:M185)</f>
        <v>3207.2</v>
      </c>
      <c r="O185" s="20">
        <v>1</v>
      </c>
      <c r="P185" s="29" t="s">
        <v>307</v>
      </c>
      <c r="Q185" s="20" t="s">
        <v>308</v>
      </c>
      <c r="R185" s="29" t="s">
        <v>349</v>
      </c>
      <c r="S185" s="29" t="s">
        <v>472</v>
      </c>
      <c r="T185" s="29" t="s">
        <v>617</v>
      </c>
      <c r="U185" s="30" t="s">
        <v>763</v>
      </c>
      <c r="V185" s="42">
        <v>22</v>
      </c>
    </row>
    <row r="186" spans="1:22" s="31" customFormat="1" x14ac:dyDescent="0.3">
      <c r="A186" s="10">
        <f t="shared" si="24"/>
        <v>197</v>
      </c>
      <c r="B186" s="63" t="s">
        <v>309</v>
      </c>
      <c r="C186" s="51">
        <v>117.8</v>
      </c>
      <c r="D186" s="10">
        <v>10</v>
      </c>
      <c r="E186" s="10"/>
      <c r="F186" s="10">
        <v>1</v>
      </c>
      <c r="G186" s="26">
        <v>5</v>
      </c>
      <c r="H186" s="10"/>
      <c r="I186" s="27">
        <f t="shared" ref="I186:I192" si="26">D186*C186</f>
        <v>1178</v>
      </c>
      <c r="J186" s="27">
        <f t="shared" ref="J186:J192" si="27">E186*C186</f>
        <v>0</v>
      </c>
      <c r="K186" s="27">
        <f t="shared" ref="K186:K192" si="28">F186*C186</f>
        <v>117.8</v>
      </c>
      <c r="L186" s="27">
        <f t="shared" ref="L186:L192" si="29">G186*C186</f>
        <v>589</v>
      </c>
      <c r="M186" s="27">
        <f t="shared" ref="M186:M192" si="30">H186*C186</f>
        <v>0</v>
      </c>
      <c r="N186" s="28">
        <f t="shared" ref="N186:N192" si="31">SUM(I186:M186)</f>
        <v>1884.8</v>
      </c>
      <c r="O186" s="20">
        <v>1</v>
      </c>
      <c r="P186" s="29" t="s">
        <v>309</v>
      </c>
      <c r="Q186" s="20" t="s">
        <v>897</v>
      </c>
      <c r="R186" s="29" t="s">
        <v>349</v>
      </c>
      <c r="S186" s="29" t="s">
        <v>472</v>
      </c>
      <c r="T186" s="29" t="s">
        <v>618</v>
      </c>
      <c r="U186" s="30" t="s">
        <v>764</v>
      </c>
      <c r="V186" s="42">
        <v>22</v>
      </c>
    </row>
    <row r="187" spans="1:22" s="31" customFormat="1" ht="28.8" x14ac:dyDescent="0.3">
      <c r="A187" s="10">
        <f t="shared" si="24"/>
        <v>198</v>
      </c>
      <c r="B187" s="63" t="s">
        <v>320</v>
      </c>
      <c r="C187" s="51">
        <v>153.9</v>
      </c>
      <c r="D187" s="10">
        <v>10</v>
      </c>
      <c r="E187" s="10">
        <v>8</v>
      </c>
      <c r="F187" s="10">
        <v>1</v>
      </c>
      <c r="G187" s="26">
        <v>5</v>
      </c>
      <c r="H187" s="10"/>
      <c r="I187" s="27">
        <f t="shared" si="26"/>
        <v>1539</v>
      </c>
      <c r="J187" s="27">
        <f t="shared" si="27"/>
        <v>1231.2</v>
      </c>
      <c r="K187" s="27">
        <f t="shared" si="28"/>
        <v>153.9</v>
      </c>
      <c r="L187" s="27">
        <f t="shared" si="29"/>
        <v>769.5</v>
      </c>
      <c r="M187" s="27">
        <f t="shared" si="30"/>
        <v>0</v>
      </c>
      <c r="N187" s="28">
        <f t="shared" si="31"/>
        <v>3693.6</v>
      </c>
      <c r="O187" s="20">
        <v>1</v>
      </c>
      <c r="P187" s="29" t="s">
        <v>620</v>
      </c>
      <c r="Q187" s="20" t="s">
        <v>287</v>
      </c>
      <c r="R187" s="29" t="s">
        <v>349</v>
      </c>
      <c r="S187" s="29" t="s">
        <v>353</v>
      </c>
      <c r="T187" s="29" t="s">
        <v>619</v>
      </c>
      <c r="U187" s="30" t="s">
        <v>765</v>
      </c>
      <c r="V187" s="42">
        <v>22</v>
      </c>
    </row>
    <row r="188" spans="1:22" s="31" customFormat="1" x14ac:dyDescent="0.3">
      <c r="A188" s="10">
        <f t="shared" si="24"/>
        <v>199</v>
      </c>
      <c r="B188" s="63" t="s">
        <v>241</v>
      </c>
      <c r="C188" s="51">
        <v>168.15</v>
      </c>
      <c r="D188" s="10">
        <v>10</v>
      </c>
      <c r="E188" s="10">
        <v>8</v>
      </c>
      <c r="F188" s="10">
        <v>1</v>
      </c>
      <c r="G188" s="26">
        <v>5</v>
      </c>
      <c r="H188" s="10"/>
      <c r="I188" s="27">
        <f t="shared" si="26"/>
        <v>1681.5</v>
      </c>
      <c r="J188" s="27">
        <f t="shared" si="27"/>
        <v>1345.2</v>
      </c>
      <c r="K188" s="27">
        <f t="shared" si="28"/>
        <v>168.15</v>
      </c>
      <c r="L188" s="27">
        <f t="shared" si="29"/>
        <v>840.75</v>
      </c>
      <c r="M188" s="27">
        <f t="shared" si="30"/>
        <v>0</v>
      </c>
      <c r="N188" s="28">
        <f t="shared" si="31"/>
        <v>4035.6</v>
      </c>
      <c r="O188" s="20">
        <v>1</v>
      </c>
      <c r="P188" s="29" t="s">
        <v>621</v>
      </c>
      <c r="Q188" s="20" t="s">
        <v>288</v>
      </c>
      <c r="R188" s="29" t="s">
        <v>349</v>
      </c>
      <c r="S188" s="29" t="s">
        <v>353</v>
      </c>
      <c r="T188" s="29" t="s">
        <v>622</v>
      </c>
      <c r="U188" s="30" t="s">
        <v>766</v>
      </c>
      <c r="V188" s="42">
        <v>22</v>
      </c>
    </row>
    <row r="189" spans="1:22" s="31" customFormat="1" ht="28.8" x14ac:dyDescent="0.3">
      <c r="A189" s="10">
        <f t="shared" si="24"/>
        <v>200</v>
      </c>
      <c r="B189" s="53" t="s">
        <v>324</v>
      </c>
      <c r="C189" s="51">
        <v>2850</v>
      </c>
      <c r="D189" s="10">
        <v>15</v>
      </c>
      <c r="E189" s="10"/>
      <c r="F189" s="10">
        <v>1</v>
      </c>
      <c r="G189" s="26">
        <v>5</v>
      </c>
      <c r="H189" s="10"/>
      <c r="I189" s="27">
        <f t="shared" si="26"/>
        <v>42750</v>
      </c>
      <c r="J189" s="27">
        <f t="shared" si="27"/>
        <v>0</v>
      </c>
      <c r="K189" s="27">
        <f t="shared" si="28"/>
        <v>2850</v>
      </c>
      <c r="L189" s="27">
        <f t="shared" si="29"/>
        <v>14250</v>
      </c>
      <c r="M189" s="27">
        <f t="shared" si="30"/>
        <v>0</v>
      </c>
      <c r="N189" s="28">
        <f t="shared" si="31"/>
        <v>59850</v>
      </c>
      <c r="O189" s="20">
        <v>1</v>
      </c>
      <c r="P189" s="29" t="s">
        <v>774</v>
      </c>
      <c r="Q189" s="20" t="s">
        <v>930</v>
      </c>
      <c r="R189" s="29" t="s">
        <v>349</v>
      </c>
      <c r="S189" s="29" t="s">
        <v>577</v>
      </c>
      <c r="T189" s="29" t="s">
        <v>775</v>
      </c>
      <c r="U189" s="30" t="s">
        <v>767</v>
      </c>
      <c r="V189" s="42">
        <v>22</v>
      </c>
    </row>
    <row r="190" spans="1:22" s="31" customFormat="1" ht="28.8" x14ac:dyDescent="0.3">
      <c r="A190" s="56">
        <v>201</v>
      </c>
      <c r="B190" s="53" t="s">
        <v>329</v>
      </c>
      <c r="C190" s="51">
        <v>58.52</v>
      </c>
      <c r="D190" s="56">
        <v>10</v>
      </c>
      <c r="E190" s="56">
        <v>4</v>
      </c>
      <c r="F190" s="56">
        <v>2</v>
      </c>
      <c r="G190" s="70">
        <v>5</v>
      </c>
      <c r="H190" s="10"/>
      <c r="I190" s="27">
        <f t="shared" si="26"/>
        <v>585.20000000000005</v>
      </c>
      <c r="J190" s="27">
        <f t="shared" si="27"/>
        <v>234.08</v>
      </c>
      <c r="K190" s="27">
        <f t="shared" si="28"/>
        <v>117.04</v>
      </c>
      <c r="L190" s="27">
        <f t="shared" si="29"/>
        <v>292.60000000000002</v>
      </c>
      <c r="M190" s="27">
        <f t="shared" si="30"/>
        <v>0</v>
      </c>
      <c r="N190" s="28">
        <f t="shared" si="31"/>
        <v>1228.92</v>
      </c>
      <c r="O190" s="20">
        <v>1</v>
      </c>
      <c r="P190" s="29" t="s">
        <v>583</v>
      </c>
      <c r="Q190" s="20" t="s">
        <v>299</v>
      </c>
      <c r="R190" s="29" t="s">
        <v>349</v>
      </c>
      <c r="S190" s="29" t="s">
        <v>353</v>
      </c>
      <c r="T190" s="29" t="s">
        <v>584</v>
      </c>
      <c r="U190" s="30" t="s">
        <v>745</v>
      </c>
      <c r="V190" s="42">
        <v>22</v>
      </c>
    </row>
    <row r="191" spans="1:22" s="31" customFormat="1" x14ac:dyDescent="0.3">
      <c r="A191" s="54">
        <v>202</v>
      </c>
      <c r="B191" s="55" t="s">
        <v>332</v>
      </c>
      <c r="C191" s="51">
        <v>22.9</v>
      </c>
      <c r="D191" s="56">
        <v>0</v>
      </c>
      <c r="E191" s="56">
        <v>0</v>
      </c>
      <c r="F191" s="56">
        <v>150</v>
      </c>
      <c r="G191" s="57">
        <v>0</v>
      </c>
      <c r="H191" s="57">
        <v>0</v>
      </c>
      <c r="I191" s="27">
        <f t="shared" si="26"/>
        <v>0</v>
      </c>
      <c r="J191" s="27">
        <f t="shared" si="27"/>
        <v>0</v>
      </c>
      <c r="K191" s="27">
        <f t="shared" si="28"/>
        <v>3435</v>
      </c>
      <c r="L191" s="27">
        <f t="shared" si="29"/>
        <v>0</v>
      </c>
      <c r="M191" s="27">
        <f t="shared" si="30"/>
        <v>0</v>
      </c>
      <c r="N191" s="28">
        <f t="shared" si="31"/>
        <v>3435</v>
      </c>
      <c r="O191" s="20"/>
      <c r="P191" s="29"/>
      <c r="Q191" s="29"/>
      <c r="R191" s="29"/>
      <c r="S191" s="29"/>
      <c r="T191" s="29"/>
      <c r="U191" s="30"/>
      <c r="V191" s="42"/>
    </row>
    <row r="192" spans="1:22" s="31" customFormat="1" x14ac:dyDescent="0.3">
      <c r="A192" s="54">
        <v>203</v>
      </c>
      <c r="B192" s="55" t="s">
        <v>333</v>
      </c>
      <c r="C192" s="51">
        <v>1.5489999999999999</v>
      </c>
      <c r="D192" s="56">
        <v>0</v>
      </c>
      <c r="E192" s="56">
        <v>0</v>
      </c>
      <c r="F192" s="56">
        <v>10</v>
      </c>
      <c r="G192" s="57">
        <v>0</v>
      </c>
      <c r="H192" s="57">
        <v>0</v>
      </c>
      <c r="I192" s="27">
        <f t="shared" si="26"/>
        <v>0</v>
      </c>
      <c r="J192" s="27">
        <f t="shared" si="27"/>
        <v>0</v>
      </c>
      <c r="K192" s="27">
        <f t="shared" si="28"/>
        <v>15.489999999999998</v>
      </c>
      <c r="L192" s="27">
        <f t="shared" si="29"/>
        <v>0</v>
      </c>
      <c r="M192" s="27">
        <f t="shared" si="30"/>
        <v>0</v>
      </c>
      <c r="N192" s="28">
        <f t="shared" si="31"/>
        <v>15.489999999999998</v>
      </c>
      <c r="O192" s="20">
        <v>1</v>
      </c>
      <c r="P192" s="29" t="s">
        <v>898</v>
      </c>
      <c r="Q192" s="20" t="s">
        <v>901</v>
      </c>
      <c r="R192" s="29" t="s">
        <v>349</v>
      </c>
      <c r="S192" s="29" t="s">
        <v>900</v>
      </c>
      <c r="T192" s="29" t="s">
        <v>899</v>
      </c>
      <c r="U192" s="30" t="s">
        <v>902</v>
      </c>
      <c r="V192" s="42">
        <v>22</v>
      </c>
    </row>
    <row r="193" spans="1:22" ht="33.75" customHeight="1" x14ac:dyDescent="0.3">
      <c r="B193" s="2" t="s">
        <v>933</v>
      </c>
      <c r="C193" s="2" t="s">
        <v>934</v>
      </c>
      <c r="F193" s="11"/>
      <c r="G193" s="11"/>
      <c r="H193" s="11" t="s">
        <v>1104</v>
      </c>
      <c r="I193" s="19">
        <f>SUM(I2:I192)</f>
        <v>1506761.6549999998</v>
      </c>
      <c r="J193" s="19">
        <f>SUM(J2:J192)</f>
        <v>59321.42</v>
      </c>
      <c r="K193" s="19">
        <f>SUM(K2:K192)</f>
        <v>171981.13499999998</v>
      </c>
      <c r="L193" s="19">
        <f>SUM(L2:L192)</f>
        <v>969627.95000000007</v>
      </c>
      <c r="M193" s="19">
        <f>SUM(M2:M192)</f>
        <v>35956.199999999997</v>
      </c>
      <c r="N193" s="19">
        <f>SUM(I193:M193)</f>
        <v>2743648.36</v>
      </c>
      <c r="Q193" s="14"/>
    </row>
    <row r="194" spans="1:22" ht="20.25" customHeight="1" x14ac:dyDescent="0.3">
      <c r="C194" s="72" t="s">
        <v>937</v>
      </c>
      <c r="E194" s="75"/>
      <c r="F194" s="11"/>
      <c r="G194" s="11"/>
      <c r="H194" s="11"/>
      <c r="I194" s="19"/>
      <c r="J194" s="19"/>
      <c r="K194" s="19"/>
      <c r="L194" s="19"/>
      <c r="M194" s="19"/>
      <c r="N194" s="19"/>
      <c r="Q194" s="14"/>
    </row>
    <row r="195" spans="1:22" ht="20.25" customHeight="1" x14ac:dyDescent="0.3">
      <c r="C195" s="72"/>
      <c r="E195" s="75"/>
      <c r="F195" s="11"/>
      <c r="G195" s="11"/>
      <c r="H195" s="11"/>
      <c r="I195" s="19"/>
      <c r="J195" s="19"/>
      <c r="K195" s="19"/>
      <c r="L195" s="19"/>
      <c r="M195" s="19"/>
      <c r="N195" s="19"/>
      <c r="Q195" s="14"/>
    </row>
    <row r="196" spans="1:22" ht="20.25" customHeight="1" x14ac:dyDescent="0.3">
      <c r="B196" s="164" t="s">
        <v>1102</v>
      </c>
      <c r="C196" s="72"/>
      <c r="E196" s="75"/>
      <c r="F196" s="11"/>
      <c r="G196" s="11"/>
      <c r="H196" s="11"/>
      <c r="I196" s="19"/>
      <c r="J196" s="19"/>
      <c r="K196" s="19"/>
      <c r="L196" s="19"/>
      <c r="M196" s="19"/>
      <c r="N196" s="19"/>
      <c r="Q196" s="14"/>
    </row>
    <row r="197" spans="1:22" ht="20.25" customHeight="1" x14ac:dyDescent="0.3">
      <c r="F197" s="11"/>
      <c r="G197" s="11"/>
      <c r="H197" s="11"/>
      <c r="I197" s="19"/>
      <c r="J197" s="19"/>
      <c r="K197" s="19"/>
      <c r="L197" s="19"/>
      <c r="M197" s="19"/>
      <c r="N197" s="19"/>
      <c r="Q197" s="14"/>
    </row>
    <row r="198" spans="1:22" x14ac:dyDescent="0.3">
      <c r="A198" s="10">
        <v>18</v>
      </c>
      <c r="B198" s="24" t="s">
        <v>22</v>
      </c>
      <c r="C198" s="51">
        <v>116.45</v>
      </c>
      <c r="D198" s="10">
        <v>30</v>
      </c>
      <c r="E198" s="10"/>
      <c r="F198" s="10">
        <v>1</v>
      </c>
      <c r="G198" s="26">
        <v>15</v>
      </c>
      <c r="H198" s="10"/>
      <c r="I198" s="135">
        <f t="shared" ref="I198:I205" si="32">D198*C198</f>
        <v>3493.5</v>
      </c>
      <c r="J198" s="135">
        <f t="shared" ref="J198:J205" si="33">E198*C198</f>
        <v>0</v>
      </c>
      <c r="K198" s="135">
        <f t="shared" ref="K198:K205" si="34">F198*C198</f>
        <v>116.45</v>
      </c>
      <c r="L198" s="135">
        <f t="shared" ref="L198:L205" si="35">G198*C198</f>
        <v>1746.75</v>
      </c>
      <c r="M198" s="135">
        <f t="shared" ref="M198:M205" si="36">H198*C198</f>
        <v>0</v>
      </c>
      <c r="N198" s="135">
        <f t="shared" ref="N198" si="37">SUM(I198:M198)</f>
        <v>5356.7</v>
      </c>
      <c r="O198" s="130">
        <v>1</v>
      </c>
      <c r="P198" s="131" t="s">
        <v>1077</v>
      </c>
      <c r="Q198" s="131" t="s">
        <v>1076</v>
      </c>
      <c r="R198" s="131" t="s">
        <v>1078</v>
      </c>
      <c r="S198" s="132" t="s">
        <v>368</v>
      </c>
      <c r="T198" s="133" t="s">
        <v>1079</v>
      </c>
      <c r="U198" s="134" t="s">
        <v>1080</v>
      </c>
      <c r="V198" s="126">
        <v>22</v>
      </c>
    </row>
    <row r="199" spans="1:22" ht="20.25" customHeight="1" x14ac:dyDescent="0.3">
      <c r="A199" s="10">
        <v>45</v>
      </c>
      <c r="B199" s="24" t="s">
        <v>63</v>
      </c>
      <c r="C199" s="51">
        <v>42.67</v>
      </c>
      <c r="D199" s="10">
        <v>36</v>
      </c>
      <c r="E199" s="10"/>
      <c r="F199" s="10">
        <v>4</v>
      </c>
      <c r="G199" s="26">
        <v>15</v>
      </c>
      <c r="H199" s="10"/>
      <c r="I199" s="27">
        <f t="shared" si="32"/>
        <v>1536.1200000000001</v>
      </c>
      <c r="J199" s="27">
        <f t="shared" si="33"/>
        <v>0</v>
      </c>
      <c r="K199" s="27">
        <f t="shared" si="34"/>
        <v>170.68</v>
      </c>
      <c r="L199" s="27">
        <f t="shared" si="35"/>
        <v>640.05000000000007</v>
      </c>
      <c r="M199" s="27">
        <f t="shared" si="36"/>
        <v>0</v>
      </c>
      <c r="N199" s="28">
        <f t="shared" ref="N199:N205" si="38">SUM(I199:M199)</f>
        <v>2346.8500000000004</v>
      </c>
      <c r="O199" s="130">
        <v>1</v>
      </c>
      <c r="P199" s="131" t="s">
        <v>1081</v>
      </c>
      <c r="Q199" s="131" t="s">
        <v>1082</v>
      </c>
      <c r="R199" s="131" t="s">
        <v>1078</v>
      </c>
      <c r="S199" s="127" t="s">
        <v>383</v>
      </c>
      <c r="T199" s="133" t="s">
        <v>1079</v>
      </c>
      <c r="U199" s="136" t="s">
        <v>1083</v>
      </c>
      <c r="V199" s="126">
        <v>22</v>
      </c>
    </row>
    <row r="200" spans="1:22" ht="20.25" customHeight="1" x14ac:dyDescent="0.3">
      <c r="A200" s="10">
        <f t="shared" ref="A200:A201" si="39">A199+1</f>
        <v>46</v>
      </c>
      <c r="B200" s="24" t="s">
        <v>64</v>
      </c>
      <c r="C200" s="51">
        <v>49.98</v>
      </c>
      <c r="D200" s="10">
        <v>100</v>
      </c>
      <c r="E200" s="10"/>
      <c r="F200" s="10">
        <v>1</v>
      </c>
      <c r="G200" s="26">
        <v>50</v>
      </c>
      <c r="H200" s="10"/>
      <c r="I200" s="27">
        <f t="shared" si="32"/>
        <v>4998</v>
      </c>
      <c r="J200" s="27">
        <f t="shared" si="33"/>
        <v>0</v>
      </c>
      <c r="K200" s="27">
        <f t="shared" si="34"/>
        <v>49.98</v>
      </c>
      <c r="L200" s="27">
        <f t="shared" si="35"/>
        <v>2499</v>
      </c>
      <c r="M200" s="27">
        <f t="shared" si="36"/>
        <v>0</v>
      </c>
      <c r="N200" s="28">
        <f t="shared" si="38"/>
        <v>7546.98</v>
      </c>
      <c r="O200" s="130">
        <v>1</v>
      </c>
      <c r="P200" s="131" t="s">
        <v>1084</v>
      </c>
      <c r="Q200" s="131" t="s">
        <v>1085</v>
      </c>
      <c r="R200" s="131" t="s">
        <v>1078</v>
      </c>
      <c r="S200" s="127" t="s">
        <v>383</v>
      </c>
      <c r="T200" s="133" t="s">
        <v>1079</v>
      </c>
      <c r="U200" s="136" t="s">
        <v>1086</v>
      </c>
      <c r="V200" s="126">
        <v>22</v>
      </c>
    </row>
    <row r="201" spans="1:22" ht="20.25" customHeight="1" x14ac:dyDescent="0.3">
      <c r="A201" s="10">
        <f t="shared" si="39"/>
        <v>47</v>
      </c>
      <c r="B201" s="24" t="s">
        <v>65</v>
      </c>
      <c r="C201" s="51">
        <v>69.53</v>
      </c>
      <c r="D201" s="10">
        <v>50</v>
      </c>
      <c r="E201" s="10"/>
      <c r="F201" s="10">
        <v>6</v>
      </c>
      <c r="G201" s="26">
        <v>25</v>
      </c>
      <c r="H201" s="10"/>
      <c r="I201" s="27">
        <f t="shared" si="32"/>
        <v>3476.5</v>
      </c>
      <c r="J201" s="27">
        <f t="shared" si="33"/>
        <v>0</v>
      </c>
      <c r="K201" s="27">
        <f t="shared" si="34"/>
        <v>417.18</v>
      </c>
      <c r="L201" s="27">
        <f t="shared" si="35"/>
        <v>1738.25</v>
      </c>
      <c r="M201" s="27">
        <f t="shared" si="36"/>
        <v>0</v>
      </c>
      <c r="N201" s="28">
        <f t="shared" si="38"/>
        <v>5631.93</v>
      </c>
      <c r="O201" s="130">
        <v>1</v>
      </c>
      <c r="P201" s="131" t="s">
        <v>1087</v>
      </c>
      <c r="Q201" s="131" t="s">
        <v>1088</v>
      </c>
      <c r="R201" s="131" t="s">
        <v>1078</v>
      </c>
      <c r="S201" s="127" t="s">
        <v>383</v>
      </c>
      <c r="T201" s="133" t="s">
        <v>1079</v>
      </c>
      <c r="U201" s="136" t="s">
        <v>1089</v>
      </c>
      <c r="V201" s="126">
        <v>22</v>
      </c>
    </row>
    <row r="202" spans="1:22" ht="20.25" customHeight="1" x14ac:dyDescent="0.3">
      <c r="A202" s="10">
        <v>102</v>
      </c>
      <c r="B202" s="24" t="s">
        <v>108</v>
      </c>
      <c r="C202" s="52">
        <v>41.14</v>
      </c>
      <c r="D202" s="10">
        <v>20</v>
      </c>
      <c r="E202" s="10"/>
      <c r="F202" s="10">
        <v>1</v>
      </c>
      <c r="G202" s="26">
        <v>10</v>
      </c>
      <c r="H202" s="10"/>
      <c r="I202" s="27">
        <f t="shared" si="32"/>
        <v>822.8</v>
      </c>
      <c r="J202" s="27">
        <f t="shared" si="33"/>
        <v>0</v>
      </c>
      <c r="K202" s="27">
        <f t="shared" si="34"/>
        <v>41.14</v>
      </c>
      <c r="L202" s="27">
        <f t="shared" si="35"/>
        <v>411.4</v>
      </c>
      <c r="M202" s="27">
        <f t="shared" si="36"/>
        <v>0</v>
      </c>
      <c r="N202" s="28">
        <f t="shared" si="38"/>
        <v>1275.3399999999999</v>
      </c>
      <c r="O202" s="130">
        <v>1</v>
      </c>
      <c r="P202" s="137" t="s">
        <v>1090</v>
      </c>
      <c r="Q202" s="137" t="s">
        <v>1091</v>
      </c>
      <c r="R202" s="131" t="s">
        <v>1078</v>
      </c>
      <c r="S202" s="137" t="s">
        <v>368</v>
      </c>
      <c r="T202" s="138" t="s">
        <v>1079</v>
      </c>
      <c r="U202" s="139" t="s">
        <v>1092</v>
      </c>
      <c r="V202" s="126">
        <v>22</v>
      </c>
    </row>
    <row r="203" spans="1:22" ht="20.25" customHeight="1" x14ac:dyDescent="0.3">
      <c r="A203" s="147">
        <v>104</v>
      </c>
      <c r="B203" s="148" t="s">
        <v>109</v>
      </c>
      <c r="C203" s="146">
        <v>73.27</v>
      </c>
      <c r="D203" s="149">
        <v>10</v>
      </c>
      <c r="E203" s="149"/>
      <c r="F203" s="147">
        <v>1</v>
      </c>
      <c r="G203" s="150">
        <v>5</v>
      </c>
      <c r="H203" s="149"/>
      <c r="I203" s="128">
        <f>D203*$E203</f>
        <v>0</v>
      </c>
      <c r="J203" s="128">
        <f t="shared" ref="J203:M204" si="40">E203*$E203</f>
        <v>0</v>
      </c>
      <c r="K203" s="128">
        <f t="shared" si="40"/>
        <v>0</v>
      </c>
      <c r="L203" s="128">
        <f t="shared" si="40"/>
        <v>0</v>
      </c>
      <c r="M203" s="128">
        <f t="shared" si="40"/>
        <v>0</v>
      </c>
      <c r="N203" s="129">
        <f t="shared" ref="N203:N204" si="41">SUM(I203:M203)</f>
        <v>0</v>
      </c>
      <c r="O203" s="140">
        <v>1</v>
      </c>
      <c r="P203" s="141" t="s">
        <v>1096</v>
      </c>
      <c r="Q203" s="141" t="s">
        <v>1097</v>
      </c>
      <c r="R203" s="142" t="s">
        <v>1078</v>
      </c>
      <c r="S203" s="141" t="s">
        <v>368</v>
      </c>
      <c r="T203" s="138" t="s">
        <v>1079</v>
      </c>
      <c r="U203" s="151" t="s">
        <v>1098</v>
      </c>
      <c r="V203" s="126">
        <v>22</v>
      </c>
    </row>
    <row r="204" spans="1:22" ht="20.25" customHeight="1" x14ac:dyDescent="0.3">
      <c r="A204" s="147">
        <f t="shared" ref="A204" si="42">A203+1</f>
        <v>105</v>
      </c>
      <c r="B204" s="148" t="s">
        <v>110</v>
      </c>
      <c r="C204" s="146">
        <v>45.39</v>
      </c>
      <c r="D204" s="149">
        <v>10</v>
      </c>
      <c r="E204" s="149"/>
      <c r="F204" s="147">
        <v>1</v>
      </c>
      <c r="G204" s="150">
        <v>5</v>
      </c>
      <c r="H204" s="149"/>
      <c r="I204" s="128">
        <f t="shared" ref="I204" si="43">D204*$E204</f>
        <v>0</v>
      </c>
      <c r="J204" s="128">
        <f>E204*$E204</f>
        <v>0</v>
      </c>
      <c r="K204" s="128">
        <f t="shared" si="40"/>
        <v>0</v>
      </c>
      <c r="L204" s="128">
        <f t="shared" si="40"/>
        <v>0</v>
      </c>
      <c r="M204" s="128">
        <f t="shared" si="40"/>
        <v>0</v>
      </c>
      <c r="N204" s="129">
        <f t="shared" si="41"/>
        <v>0</v>
      </c>
      <c r="O204" s="140">
        <v>1</v>
      </c>
      <c r="P204" s="141" t="s">
        <v>1099</v>
      </c>
      <c r="Q204" s="141" t="s">
        <v>1100</v>
      </c>
      <c r="R204" s="142" t="s">
        <v>1078</v>
      </c>
      <c r="S204" s="141" t="s">
        <v>368</v>
      </c>
      <c r="T204" s="138" t="s">
        <v>1079</v>
      </c>
      <c r="U204" s="151" t="s">
        <v>1101</v>
      </c>
      <c r="V204" s="126">
        <v>22</v>
      </c>
    </row>
    <row r="205" spans="1:22" ht="20.25" customHeight="1" x14ac:dyDescent="0.3">
      <c r="A205" s="10">
        <v>117</v>
      </c>
      <c r="B205" s="24" t="s">
        <v>116</v>
      </c>
      <c r="C205" s="52">
        <v>68</v>
      </c>
      <c r="D205" s="10">
        <v>21</v>
      </c>
      <c r="E205" s="10"/>
      <c r="F205" s="10">
        <v>2</v>
      </c>
      <c r="G205" s="26">
        <v>10</v>
      </c>
      <c r="H205" s="10"/>
      <c r="I205" s="27">
        <f t="shared" si="32"/>
        <v>1428</v>
      </c>
      <c r="J205" s="27">
        <f t="shared" si="33"/>
        <v>0</v>
      </c>
      <c r="K205" s="27">
        <f t="shared" si="34"/>
        <v>136</v>
      </c>
      <c r="L205" s="27">
        <f t="shared" si="35"/>
        <v>680</v>
      </c>
      <c r="M205" s="27">
        <f t="shared" si="36"/>
        <v>0</v>
      </c>
      <c r="N205" s="28">
        <f t="shared" si="38"/>
        <v>2244</v>
      </c>
      <c r="O205" s="140">
        <v>1</v>
      </c>
      <c r="P205" s="141" t="s">
        <v>1093</v>
      </c>
      <c r="Q205" s="141" t="s">
        <v>1094</v>
      </c>
      <c r="R205" s="142" t="s">
        <v>1078</v>
      </c>
      <c r="S205" s="143" t="s">
        <v>368</v>
      </c>
      <c r="T205" s="144" t="s">
        <v>1079</v>
      </c>
      <c r="U205" s="145" t="s">
        <v>1095</v>
      </c>
      <c r="V205" s="126">
        <v>22</v>
      </c>
    </row>
    <row r="206" spans="1:22" ht="20.25" customHeight="1" x14ac:dyDescent="0.3">
      <c r="A206" s="152"/>
      <c r="B206" s="153"/>
      <c r="C206" s="154"/>
      <c r="D206" s="152"/>
      <c r="E206" s="152"/>
      <c r="F206" s="152"/>
      <c r="G206" s="155"/>
      <c r="H206" s="162" t="s">
        <v>1103</v>
      </c>
      <c r="I206" s="163">
        <f t="shared" ref="I206:N206" si="44">SUM(I198:I205)</f>
        <v>15754.919999999998</v>
      </c>
      <c r="J206" s="163">
        <f t="shared" si="44"/>
        <v>0</v>
      </c>
      <c r="K206" s="163">
        <f t="shared" si="44"/>
        <v>931.43</v>
      </c>
      <c r="L206" s="163">
        <f t="shared" si="44"/>
        <v>7715.45</v>
      </c>
      <c r="M206" s="163">
        <f t="shared" si="44"/>
        <v>0</v>
      </c>
      <c r="N206" s="163">
        <f t="shared" si="44"/>
        <v>24401.8</v>
      </c>
      <c r="O206" s="156"/>
      <c r="P206" s="157"/>
      <c r="Q206" s="157"/>
      <c r="R206" s="158"/>
      <c r="S206" s="159"/>
      <c r="T206" s="160"/>
      <c r="U206" s="161"/>
    </row>
    <row r="207" spans="1:22" ht="20.25" customHeight="1" x14ac:dyDescent="0.3">
      <c r="F207" s="11"/>
      <c r="G207" s="11"/>
      <c r="H207" s="11"/>
      <c r="I207" s="19"/>
      <c r="J207" s="19"/>
      <c r="K207" s="19"/>
      <c r="L207" s="19"/>
      <c r="M207" s="19"/>
      <c r="N207" s="19"/>
      <c r="Q207" s="14"/>
    </row>
    <row r="208" spans="1:22" ht="20.25" customHeight="1" x14ac:dyDescent="0.3">
      <c r="F208" s="11"/>
      <c r="G208" s="11"/>
      <c r="H208" s="11"/>
      <c r="I208" s="19"/>
      <c r="J208" s="19"/>
      <c r="K208" s="19"/>
      <c r="L208" s="19"/>
      <c r="M208" s="19"/>
      <c r="N208" s="19"/>
      <c r="Q208" s="14"/>
    </row>
    <row r="209" spans="1:22" x14ac:dyDescent="0.3">
      <c r="I209" s="13"/>
      <c r="J209" s="13"/>
      <c r="K209" s="13"/>
      <c r="L209" s="9"/>
      <c r="M209" s="18"/>
      <c r="N209" s="19"/>
      <c r="Q209" s="17"/>
      <c r="R209" s="17"/>
    </row>
    <row r="210" spans="1:22" ht="28.8" x14ac:dyDescent="0.3">
      <c r="A210" s="71"/>
      <c r="B210" s="72"/>
      <c r="C210" s="3"/>
      <c r="D210" s="3"/>
      <c r="E210" s="3"/>
      <c r="H210" s="23" t="s">
        <v>935</v>
      </c>
      <c r="I210" s="78">
        <v>424183.03</v>
      </c>
      <c r="J210" s="79">
        <v>15816.6</v>
      </c>
      <c r="K210" s="79">
        <v>49423.83</v>
      </c>
      <c r="L210" s="79">
        <v>270318.63</v>
      </c>
      <c r="M210" s="79">
        <v>10262.1</v>
      </c>
    </row>
    <row r="211" spans="1:22" x14ac:dyDescent="0.3">
      <c r="H211" s="23"/>
      <c r="P211" s="21"/>
    </row>
    <row r="212" spans="1:22" ht="28.8" x14ac:dyDescent="0.3">
      <c r="H212" s="23" t="s">
        <v>936</v>
      </c>
      <c r="I212" s="79">
        <v>1060457.56</v>
      </c>
      <c r="J212" s="79">
        <v>39541.5</v>
      </c>
      <c r="K212" s="79">
        <v>123559.56</v>
      </c>
      <c r="L212" s="79">
        <v>675796.56</v>
      </c>
      <c r="M212" s="79">
        <v>26655.25</v>
      </c>
      <c r="P212" s="74"/>
      <c r="Q212"/>
      <c r="R212"/>
      <c r="S212"/>
      <c r="T212"/>
      <c r="U212"/>
      <c r="V212"/>
    </row>
    <row r="213" spans="1:22" ht="17.399999999999999" x14ac:dyDescent="0.3">
      <c r="P213" s="73"/>
      <c r="Q213" s="76"/>
      <c r="R213" s="76"/>
      <c r="S213" s="76"/>
      <c r="T213" s="76"/>
      <c r="U213" s="76"/>
      <c r="V213" s="77"/>
    </row>
    <row r="214" spans="1:22" ht="28.8" x14ac:dyDescent="0.3">
      <c r="H214" s="23" t="s">
        <v>938</v>
      </c>
      <c r="I214" s="79">
        <f>I210+I212</f>
        <v>1484640.59</v>
      </c>
      <c r="J214" s="79">
        <f>J210+J212</f>
        <v>55358.1</v>
      </c>
      <c r="K214" s="79">
        <f>K210+K212</f>
        <v>172983.39</v>
      </c>
      <c r="L214" s="79">
        <f>L210+L212</f>
        <v>946115.19000000006</v>
      </c>
      <c r="M214" s="79">
        <f>M210+M212</f>
        <v>36917.35</v>
      </c>
      <c r="P214" s="74"/>
      <c r="Q214"/>
      <c r="R214"/>
      <c r="S214"/>
      <c r="T214"/>
      <c r="U214"/>
      <c r="V214"/>
    </row>
    <row r="215" spans="1:22" ht="17.399999999999999" x14ac:dyDescent="0.3">
      <c r="P215" s="73"/>
      <c r="Q215" s="76"/>
      <c r="R215" s="76"/>
      <c r="S215" s="76"/>
      <c r="T215" s="76"/>
      <c r="U215" s="76"/>
      <c r="V215" s="77"/>
    </row>
  </sheetData>
  <sheetProtection selectLockedCells="1" selectUnlockedCells="1"/>
  <phoneticPr fontId="7" type="noConversion"/>
  <pageMargins left="0.78740157480314965" right="0.78740157480314965" top="0.94488188976377963" bottom="0.94488188976377963" header="0.78740157480314965" footer="0.78740157480314965"/>
  <pageSetup paperSize="8" scale="84" firstPageNumber="0" fitToHeight="0" pageOrder="overThenDown" orientation="portrait" horizontalDpi="300" verticalDpi="300" r:id="rId1"/>
  <headerFooter alignWithMargins="0">
    <oddHeader>&amp;C&amp;12&amp;A - Strumentario chirurgico pluriuso</oddHeader>
    <oddFooter>&amp;C&amp;12Pagina &amp;P</oddFooter>
  </headerFooter>
  <ignoredErrors>
    <ignoredError sqref="U2 U6:U13 U15 U20:U22 U24:U26 U28 U31:U34 U36 U39:U40 U43:U44 U46:U48 U51:U62 U64:U76 U77:U97 U104:U105 U112:U114 U118:U126 U130:U132 U138 U140:U166 U168:U178 U180:U186 U188:U189 U16:U18 U99 U49:U50 U107 U110:U111 U115:U117 U41 U100:U103 U109 U134 U192 U4 U37:U38 U12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DADEB-C874-4817-92FD-4AA02E2ED37B}">
  <dimension ref="A1:T41"/>
  <sheetViews>
    <sheetView topLeftCell="A32" workbookViewId="0">
      <selection activeCell="L36" sqref="L36"/>
    </sheetView>
  </sheetViews>
  <sheetFormatPr defaultRowHeight="13.8" x14ac:dyDescent="0.25"/>
  <cols>
    <col min="1" max="1" width="9.09765625" bestFit="1" customWidth="1"/>
    <col min="2" max="2" width="30.3984375" customWidth="1"/>
    <col min="3" max="3" width="10.59765625" bestFit="1" customWidth="1"/>
    <col min="4" max="6" width="9.09765625" bestFit="1" customWidth="1"/>
    <col min="7" max="7" width="12" customWidth="1"/>
    <col min="8" max="8" width="16.59765625" customWidth="1"/>
    <col min="9" max="9" width="16.69921875" customWidth="1"/>
    <col min="10" max="10" width="18" customWidth="1"/>
    <col min="11" max="12" width="15.59765625" customWidth="1"/>
    <col min="13" max="13" width="9.09765625" bestFit="1" customWidth="1"/>
    <col min="18" max="18" width="9.09765625" bestFit="1" customWidth="1"/>
    <col min="20" max="20" width="9.09765625" bestFit="1" customWidth="1"/>
  </cols>
  <sheetData>
    <row r="1" spans="1:20" ht="87" thickBot="1" x14ac:dyDescent="0.3">
      <c r="A1" s="106" t="s">
        <v>0</v>
      </c>
      <c r="B1" s="7" t="s">
        <v>1</v>
      </c>
      <c r="C1" s="7" t="s">
        <v>1070</v>
      </c>
      <c r="D1" s="7" t="s">
        <v>939</v>
      </c>
      <c r="E1" s="7" t="s">
        <v>940</v>
      </c>
      <c r="F1" s="7" t="s">
        <v>941</v>
      </c>
      <c r="G1" s="7" t="s">
        <v>942</v>
      </c>
      <c r="H1" s="80" t="s">
        <v>305</v>
      </c>
      <c r="I1" s="80" t="s">
        <v>943</v>
      </c>
      <c r="J1" s="80" t="s">
        <v>944</v>
      </c>
      <c r="K1" s="80" t="s">
        <v>337</v>
      </c>
      <c r="L1" s="80" t="s">
        <v>931</v>
      </c>
      <c r="M1" s="81" t="s">
        <v>348</v>
      </c>
      <c r="N1" s="81" t="s">
        <v>347</v>
      </c>
      <c r="O1" s="81" t="s">
        <v>341</v>
      </c>
      <c r="P1" s="81" t="s">
        <v>342</v>
      </c>
      <c r="Q1" s="81" t="s">
        <v>343</v>
      </c>
      <c r="R1" s="81" t="s">
        <v>344</v>
      </c>
      <c r="S1" s="82" t="s">
        <v>346</v>
      </c>
      <c r="T1" s="107" t="s">
        <v>345</v>
      </c>
    </row>
    <row r="2" spans="1:20" ht="41.4" x14ac:dyDescent="0.3">
      <c r="A2" s="84">
        <v>1</v>
      </c>
      <c r="B2" s="83" t="s">
        <v>1065</v>
      </c>
      <c r="C2" s="111">
        <v>304</v>
      </c>
      <c r="D2" s="84">
        <v>40</v>
      </c>
      <c r="E2" s="84">
        <v>5</v>
      </c>
      <c r="F2" s="84">
        <v>1</v>
      </c>
      <c r="G2" s="108">
        <v>15</v>
      </c>
      <c r="H2" s="109">
        <f t="shared" ref="H2:K32" si="0">D2*$C2</f>
        <v>12160</v>
      </c>
      <c r="I2" s="109">
        <f t="shared" si="0"/>
        <v>1520</v>
      </c>
      <c r="J2" s="109">
        <f t="shared" si="0"/>
        <v>304</v>
      </c>
      <c r="K2" s="109">
        <f t="shared" si="0"/>
        <v>4560</v>
      </c>
      <c r="L2" s="109">
        <f>H2+I2+J2+K2</f>
        <v>18544</v>
      </c>
      <c r="M2" s="110">
        <v>1</v>
      </c>
      <c r="N2" s="85" t="s">
        <v>945</v>
      </c>
      <c r="O2" s="85" t="s">
        <v>946</v>
      </c>
      <c r="P2" s="85" t="s">
        <v>947</v>
      </c>
      <c r="Q2" s="110" t="s">
        <v>363</v>
      </c>
      <c r="R2" s="110">
        <v>2407996</v>
      </c>
      <c r="S2" s="86" t="s">
        <v>948</v>
      </c>
      <c r="T2" s="110">
        <v>22</v>
      </c>
    </row>
    <row r="3" spans="1:20" ht="41.4" x14ac:dyDescent="0.3">
      <c r="A3" s="88">
        <f t="shared" ref="A3:A32" si="1">A2+1</f>
        <v>2</v>
      </c>
      <c r="B3" s="87" t="s">
        <v>1066</v>
      </c>
      <c r="C3" s="113">
        <v>432</v>
      </c>
      <c r="D3" s="88">
        <v>40</v>
      </c>
      <c r="E3" s="88">
        <v>5</v>
      </c>
      <c r="F3" s="88">
        <v>2</v>
      </c>
      <c r="G3" s="108">
        <v>15</v>
      </c>
      <c r="H3" s="112">
        <f t="shared" si="0"/>
        <v>17280</v>
      </c>
      <c r="I3" s="112">
        <f t="shared" si="0"/>
        <v>2160</v>
      </c>
      <c r="J3" s="112">
        <f t="shared" si="0"/>
        <v>864</v>
      </c>
      <c r="K3" s="112">
        <f t="shared" si="0"/>
        <v>6480</v>
      </c>
      <c r="L3" s="109">
        <f t="shared" ref="L3:L32" si="2">H3+I3+J3+K3</f>
        <v>26784</v>
      </c>
      <c r="M3" s="110">
        <v>1</v>
      </c>
      <c r="N3" s="90" t="s">
        <v>949</v>
      </c>
      <c r="O3" s="90" t="s">
        <v>950</v>
      </c>
      <c r="P3" s="85" t="s">
        <v>947</v>
      </c>
      <c r="Q3" s="110" t="s">
        <v>363</v>
      </c>
      <c r="R3" s="93">
        <v>2407995</v>
      </c>
      <c r="S3" s="86" t="s">
        <v>951</v>
      </c>
      <c r="T3" s="110">
        <v>22</v>
      </c>
    </row>
    <row r="4" spans="1:20" ht="41.4" x14ac:dyDescent="0.3">
      <c r="A4" s="88">
        <f t="shared" si="1"/>
        <v>3</v>
      </c>
      <c r="B4" s="87" t="s">
        <v>1067</v>
      </c>
      <c r="C4" s="113">
        <v>432</v>
      </c>
      <c r="D4" s="88">
        <v>40</v>
      </c>
      <c r="E4" s="88">
        <v>5</v>
      </c>
      <c r="F4" s="88">
        <v>1</v>
      </c>
      <c r="G4" s="108">
        <v>15</v>
      </c>
      <c r="H4" s="112">
        <f t="shared" si="0"/>
        <v>17280</v>
      </c>
      <c r="I4" s="112">
        <f t="shared" si="0"/>
        <v>2160</v>
      </c>
      <c r="J4" s="112">
        <f t="shared" si="0"/>
        <v>432</v>
      </c>
      <c r="K4" s="112">
        <f t="shared" si="0"/>
        <v>6480</v>
      </c>
      <c r="L4" s="109">
        <f t="shared" si="2"/>
        <v>26352</v>
      </c>
      <c r="M4" s="110">
        <v>1</v>
      </c>
      <c r="N4" s="90" t="s">
        <v>952</v>
      </c>
      <c r="O4" s="90" t="s">
        <v>953</v>
      </c>
      <c r="P4" s="85" t="s">
        <v>947</v>
      </c>
      <c r="Q4" s="110" t="s">
        <v>363</v>
      </c>
      <c r="R4" s="93">
        <v>2407989</v>
      </c>
      <c r="S4" s="86" t="s">
        <v>954</v>
      </c>
      <c r="T4" s="110">
        <v>22</v>
      </c>
    </row>
    <row r="5" spans="1:20" ht="41.4" x14ac:dyDescent="0.3">
      <c r="A5" s="88">
        <f t="shared" si="1"/>
        <v>4</v>
      </c>
      <c r="B5" s="87" t="s">
        <v>1068</v>
      </c>
      <c r="C5" s="113">
        <v>1003</v>
      </c>
      <c r="D5" s="88">
        <v>40</v>
      </c>
      <c r="E5" s="88">
        <v>5</v>
      </c>
      <c r="F5" s="88">
        <v>1</v>
      </c>
      <c r="G5" s="108">
        <v>15</v>
      </c>
      <c r="H5" s="112">
        <f t="shared" si="0"/>
        <v>40120</v>
      </c>
      <c r="I5" s="112">
        <f t="shared" si="0"/>
        <v>5015</v>
      </c>
      <c r="J5" s="112">
        <f t="shared" si="0"/>
        <v>1003</v>
      </c>
      <c r="K5" s="112">
        <f t="shared" si="0"/>
        <v>15045</v>
      </c>
      <c r="L5" s="109">
        <f t="shared" si="2"/>
        <v>61183</v>
      </c>
      <c r="M5" s="110">
        <v>1</v>
      </c>
      <c r="N5" s="90" t="s">
        <v>955</v>
      </c>
      <c r="O5" s="90" t="s">
        <v>956</v>
      </c>
      <c r="P5" s="85" t="s">
        <v>947</v>
      </c>
      <c r="Q5" s="110" t="s">
        <v>363</v>
      </c>
      <c r="R5" s="93">
        <v>2434426</v>
      </c>
      <c r="S5" s="86" t="s">
        <v>957</v>
      </c>
      <c r="T5" s="110">
        <v>22</v>
      </c>
    </row>
    <row r="6" spans="1:20" ht="41.4" x14ac:dyDescent="0.3">
      <c r="A6" s="88">
        <f t="shared" si="1"/>
        <v>5</v>
      </c>
      <c r="B6" s="89" t="s">
        <v>1069</v>
      </c>
      <c r="C6" s="113">
        <v>525</v>
      </c>
      <c r="D6" s="114">
        <v>40</v>
      </c>
      <c r="E6" s="114">
        <v>5</v>
      </c>
      <c r="F6" s="114">
        <v>1</v>
      </c>
      <c r="G6" s="108">
        <v>15</v>
      </c>
      <c r="H6" s="112">
        <f t="shared" si="0"/>
        <v>21000</v>
      </c>
      <c r="I6" s="112">
        <f t="shared" si="0"/>
        <v>2625</v>
      </c>
      <c r="J6" s="112">
        <f t="shared" si="0"/>
        <v>525</v>
      </c>
      <c r="K6" s="112">
        <f t="shared" si="0"/>
        <v>7875</v>
      </c>
      <c r="L6" s="109">
        <f t="shared" si="2"/>
        <v>32025</v>
      </c>
      <c r="M6" s="110">
        <v>1</v>
      </c>
      <c r="N6" s="90" t="s">
        <v>958</v>
      </c>
      <c r="O6" s="90" t="s">
        <v>959</v>
      </c>
      <c r="P6" s="85" t="s">
        <v>947</v>
      </c>
      <c r="Q6" s="110" t="s">
        <v>464</v>
      </c>
      <c r="R6" s="93">
        <v>2557722</v>
      </c>
      <c r="S6" s="86" t="s">
        <v>960</v>
      </c>
      <c r="T6" s="110">
        <v>22</v>
      </c>
    </row>
    <row r="7" spans="1:20" ht="41.4" x14ac:dyDescent="0.3">
      <c r="A7" s="88">
        <f t="shared" si="1"/>
        <v>6</v>
      </c>
      <c r="B7" s="87" t="s">
        <v>961</v>
      </c>
      <c r="C7" s="113">
        <v>432</v>
      </c>
      <c r="D7" s="88">
        <v>16</v>
      </c>
      <c r="E7" s="88">
        <v>3</v>
      </c>
      <c r="F7" s="88">
        <v>1</v>
      </c>
      <c r="G7" s="108">
        <v>10</v>
      </c>
      <c r="H7" s="112">
        <f t="shared" si="0"/>
        <v>6912</v>
      </c>
      <c r="I7" s="112">
        <f t="shared" si="0"/>
        <v>1296</v>
      </c>
      <c r="J7" s="112">
        <f t="shared" si="0"/>
        <v>432</v>
      </c>
      <c r="K7" s="112">
        <f t="shared" si="0"/>
        <v>4320</v>
      </c>
      <c r="L7" s="109">
        <f t="shared" si="2"/>
        <v>12960</v>
      </c>
      <c r="M7" s="110">
        <v>1</v>
      </c>
      <c r="N7" s="90" t="s">
        <v>962</v>
      </c>
      <c r="O7" s="90" t="s">
        <v>963</v>
      </c>
      <c r="P7" s="85" t="s">
        <v>947</v>
      </c>
      <c r="Q7" s="110" t="s">
        <v>964</v>
      </c>
      <c r="R7" s="93">
        <v>2409730</v>
      </c>
      <c r="S7" s="86" t="s">
        <v>965</v>
      </c>
      <c r="T7" s="110">
        <v>22</v>
      </c>
    </row>
    <row r="8" spans="1:20" ht="41.4" x14ac:dyDescent="0.3">
      <c r="A8" s="88">
        <f t="shared" si="1"/>
        <v>7</v>
      </c>
      <c r="B8" s="87" t="s">
        <v>966</v>
      </c>
      <c r="C8" s="113">
        <v>646</v>
      </c>
      <c r="D8" s="88">
        <v>16</v>
      </c>
      <c r="E8" s="88">
        <v>3</v>
      </c>
      <c r="F8" s="88">
        <v>2</v>
      </c>
      <c r="G8" s="108">
        <v>10</v>
      </c>
      <c r="H8" s="112">
        <f t="shared" si="0"/>
        <v>10336</v>
      </c>
      <c r="I8" s="112">
        <f t="shared" si="0"/>
        <v>1938</v>
      </c>
      <c r="J8" s="112">
        <f t="shared" si="0"/>
        <v>1292</v>
      </c>
      <c r="K8" s="112">
        <f t="shared" si="0"/>
        <v>6460</v>
      </c>
      <c r="L8" s="109">
        <f t="shared" si="2"/>
        <v>20026</v>
      </c>
      <c r="M8" s="110">
        <v>1</v>
      </c>
      <c r="N8" s="90" t="s">
        <v>967</v>
      </c>
      <c r="O8" s="90" t="s">
        <v>968</v>
      </c>
      <c r="P8" s="85" t="s">
        <v>947</v>
      </c>
      <c r="Q8" s="110" t="s">
        <v>964</v>
      </c>
      <c r="R8" s="93">
        <v>2407901</v>
      </c>
      <c r="S8" s="86" t="s">
        <v>969</v>
      </c>
      <c r="T8" s="110">
        <v>22</v>
      </c>
    </row>
    <row r="9" spans="1:20" ht="41.4" x14ac:dyDescent="0.3">
      <c r="A9" s="88">
        <f t="shared" si="1"/>
        <v>8</v>
      </c>
      <c r="B9" s="87" t="s">
        <v>970</v>
      </c>
      <c r="C9" s="113">
        <v>486</v>
      </c>
      <c r="D9" s="88">
        <v>16</v>
      </c>
      <c r="E9" s="88">
        <v>3</v>
      </c>
      <c r="F9" s="88">
        <v>1</v>
      </c>
      <c r="G9" s="108">
        <v>10</v>
      </c>
      <c r="H9" s="112">
        <f t="shared" si="0"/>
        <v>7776</v>
      </c>
      <c r="I9" s="112">
        <f t="shared" si="0"/>
        <v>1458</v>
      </c>
      <c r="J9" s="112">
        <f t="shared" si="0"/>
        <v>486</v>
      </c>
      <c r="K9" s="112">
        <f t="shared" si="0"/>
        <v>4860</v>
      </c>
      <c r="L9" s="109">
        <f t="shared" si="2"/>
        <v>14580</v>
      </c>
      <c r="M9" s="110">
        <v>1</v>
      </c>
      <c r="N9" s="90" t="s">
        <v>971</v>
      </c>
      <c r="O9" s="90" t="s">
        <v>972</v>
      </c>
      <c r="P9" s="85" t="s">
        <v>947</v>
      </c>
      <c r="Q9" s="110" t="s">
        <v>363</v>
      </c>
      <c r="R9" s="93">
        <v>2408008</v>
      </c>
      <c r="S9" s="86" t="s">
        <v>973</v>
      </c>
      <c r="T9" s="110">
        <v>22</v>
      </c>
    </row>
    <row r="10" spans="1:20" ht="41.4" x14ac:dyDescent="0.3">
      <c r="A10" s="88">
        <f t="shared" si="1"/>
        <v>9</v>
      </c>
      <c r="B10" s="87" t="s">
        <v>974</v>
      </c>
      <c r="C10" s="113">
        <v>840</v>
      </c>
      <c r="D10" s="88">
        <v>16</v>
      </c>
      <c r="E10" s="88">
        <v>3</v>
      </c>
      <c r="F10" s="88">
        <v>1</v>
      </c>
      <c r="G10" s="108">
        <v>10</v>
      </c>
      <c r="H10" s="112">
        <f t="shared" si="0"/>
        <v>13440</v>
      </c>
      <c r="I10" s="112">
        <f t="shared" si="0"/>
        <v>2520</v>
      </c>
      <c r="J10" s="112">
        <f t="shared" si="0"/>
        <v>840</v>
      </c>
      <c r="K10" s="112">
        <f t="shared" si="0"/>
        <v>8400</v>
      </c>
      <c r="L10" s="109">
        <f t="shared" si="2"/>
        <v>25200</v>
      </c>
      <c r="M10" s="110">
        <v>1</v>
      </c>
      <c r="N10" s="90" t="s">
        <v>975</v>
      </c>
      <c r="O10" s="90" t="s">
        <v>976</v>
      </c>
      <c r="P10" s="85" t="s">
        <v>947</v>
      </c>
      <c r="Q10" s="110" t="s">
        <v>964</v>
      </c>
      <c r="R10" s="93">
        <v>2560570</v>
      </c>
      <c r="S10" s="86" t="s">
        <v>977</v>
      </c>
      <c r="T10" s="110">
        <v>22</v>
      </c>
    </row>
    <row r="11" spans="1:20" ht="41.4" x14ac:dyDescent="0.3">
      <c r="A11" s="88">
        <f t="shared" si="1"/>
        <v>10</v>
      </c>
      <c r="B11" s="87" t="s">
        <v>978</v>
      </c>
      <c r="C11" s="113">
        <v>456</v>
      </c>
      <c r="D11" s="88">
        <v>16</v>
      </c>
      <c r="E11" s="88">
        <v>3</v>
      </c>
      <c r="F11" s="88">
        <v>2</v>
      </c>
      <c r="G11" s="108">
        <v>10</v>
      </c>
      <c r="H11" s="112">
        <f t="shared" si="0"/>
        <v>7296</v>
      </c>
      <c r="I11" s="112">
        <f t="shared" si="0"/>
        <v>1368</v>
      </c>
      <c r="J11" s="112">
        <f t="shared" si="0"/>
        <v>912</v>
      </c>
      <c r="K11" s="112">
        <f t="shared" si="0"/>
        <v>4560</v>
      </c>
      <c r="L11" s="109">
        <f t="shared" si="2"/>
        <v>14136</v>
      </c>
      <c r="M11" s="110">
        <v>1</v>
      </c>
      <c r="N11" s="90" t="s">
        <v>979</v>
      </c>
      <c r="O11" s="90" t="s">
        <v>980</v>
      </c>
      <c r="P11" s="85" t="s">
        <v>947</v>
      </c>
      <c r="Q11" s="110" t="s">
        <v>964</v>
      </c>
      <c r="R11" s="93">
        <v>2408725</v>
      </c>
      <c r="S11" s="86" t="s">
        <v>981</v>
      </c>
      <c r="T11" s="110">
        <v>22</v>
      </c>
    </row>
    <row r="12" spans="1:20" ht="41.4" x14ac:dyDescent="0.3">
      <c r="A12" s="88">
        <f t="shared" si="1"/>
        <v>11</v>
      </c>
      <c r="B12" s="87" t="s">
        <v>982</v>
      </c>
      <c r="C12" s="113">
        <v>646</v>
      </c>
      <c r="D12" s="88">
        <v>16</v>
      </c>
      <c r="E12" s="88">
        <v>5</v>
      </c>
      <c r="F12" s="88">
        <v>2</v>
      </c>
      <c r="G12" s="108">
        <v>10</v>
      </c>
      <c r="H12" s="112">
        <f t="shared" si="0"/>
        <v>10336</v>
      </c>
      <c r="I12" s="112">
        <f t="shared" si="0"/>
        <v>3230</v>
      </c>
      <c r="J12" s="112">
        <f t="shared" si="0"/>
        <v>1292</v>
      </c>
      <c r="K12" s="112">
        <f t="shared" si="0"/>
        <v>6460</v>
      </c>
      <c r="L12" s="109">
        <f t="shared" si="2"/>
        <v>21318</v>
      </c>
      <c r="M12" s="110">
        <v>1</v>
      </c>
      <c r="N12" s="90" t="s">
        <v>983</v>
      </c>
      <c r="O12" s="90" t="s">
        <v>984</v>
      </c>
      <c r="P12" s="85" t="s">
        <v>947</v>
      </c>
      <c r="Q12" s="110" t="s">
        <v>964</v>
      </c>
      <c r="R12" s="93">
        <v>2407903</v>
      </c>
      <c r="S12" s="86" t="s">
        <v>985</v>
      </c>
      <c r="T12" s="110">
        <v>22</v>
      </c>
    </row>
    <row r="13" spans="1:20" ht="41.4" x14ac:dyDescent="0.3">
      <c r="A13" s="88">
        <f t="shared" si="1"/>
        <v>12</v>
      </c>
      <c r="B13" s="87" t="s">
        <v>986</v>
      </c>
      <c r="C13" s="113">
        <v>342</v>
      </c>
      <c r="D13" s="88">
        <v>16</v>
      </c>
      <c r="E13" s="88">
        <v>5</v>
      </c>
      <c r="F13" s="88"/>
      <c r="G13" s="108">
        <v>10</v>
      </c>
      <c r="H13" s="112">
        <f t="shared" si="0"/>
        <v>5472</v>
      </c>
      <c r="I13" s="112">
        <f t="shared" si="0"/>
        <v>1710</v>
      </c>
      <c r="J13" s="112">
        <f t="shared" si="0"/>
        <v>0</v>
      </c>
      <c r="K13" s="112">
        <f t="shared" si="0"/>
        <v>3420</v>
      </c>
      <c r="L13" s="109">
        <f t="shared" si="2"/>
        <v>10602</v>
      </c>
      <c r="M13" s="110">
        <v>1</v>
      </c>
      <c r="N13" s="90" t="s">
        <v>987</v>
      </c>
      <c r="O13" s="90" t="s">
        <v>988</v>
      </c>
      <c r="P13" s="85" t="s">
        <v>947</v>
      </c>
      <c r="Q13" s="110" t="s">
        <v>363</v>
      </c>
      <c r="R13" s="93">
        <v>2407990</v>
      </c>
      <c r="S13" s="86" t="s">
        <v>989</v>
      </c>
      <c r="T13" s="110">
        <v>22</v>
      </c>
    </row>
    <row r="14" spans="1:20" ht="41.4" x14ac:dyDescent="0.3">
      <c r="A14" s="88">
        <f t="shared" si="1"/>
        <v>13</v>
      </c>
      <c r="B14" s="87" t="s">
        <v>990</v>
      </c>
      <c r="C14" s="113">
        <v>342</v>
      </c>
      <c r="D14" s="88">
        <v>16</v>
      </c>
      <c r="E14" s="88">
        <v>5</v>
      </c>
      <c r="F14" s="88">
        <v>2</v>
      </c>
      <c r="G14" s="108">
        <v>10</v>
      </c>
      <c r="H14" s="112">
        <f t="shared" si="0"/>
        <v>5472</v>
      </c>
      <c r="I14" s="112">
        <f t="shared" si="0"/>
        <v>1710</v>
      </c>
      <c r="J14" s="112">
        <f t="shared" si="0"/>
        <v>684</v>
      </c>
      <c r="K14" s="112">
        <f t="shared" si="0"/>
        <v>3420</v>
      </c>
      <c r="L14" s="109">
        <f t="shared" si="2"/>
        <v>11286</v>
      </c>
      <c r="M14" s="110">
        <v>1</v>
      </c>
      <c r="N14" s="90" t="s">
        <v>991</v>
      </c>
      <c r="O14" s="90" t="s">
        <v>992</v>
      </c>
      <c r="P14" s="85" t="s">
        <v>947</v>
      </c>
      <c r="Q14" s="110" t="s">
        <v>363</v>
      </c>
      <c r="R14" s="93">
        <v>2409688</v>
      </c>
      <c r="S14" s="86" t="s">
        <v>993</v>
      </c>
      <c r="T14" s="110">
        <v>22</v>
      </c>
    </row>
    <row r="15" spans="1:20" ht="41.4" x14ac:dyDescent="0.3">
      <c r="A15" s="88">
        <f t="shared" si="1"/>
        <v>14</v>
      </c>
      <c r="B15" s="87" t="s">
        <v>994</v>
      </c>
      <c r="C15" s="113">
        <v>342</v>
      </c>
      <c r="D15" s="88">
        <v>16</v>
      </c>
      <c r="E15" s="88">
        <v>5</v>
      </c>
      <c r="F15" s="88">
        <v>8</v>
      </c>
      <c r="G15" s="108">
        <v>10</v>
      </c>
      <c r="H15" s="112">
        <f t="shared" si="0"/>
        <v>5472</v>
      </c>
      <c r="I15" s="112">
        <f t="shared" si="0"/>
        <v>1710</v>
      </c>
      <c r="J15" s="112">
        <f t="shared" si="0"/>
        <v>2736</v>
      </c>
      <c r="K15" s="112">
        <f t="shared" si="0"/>
        <v>3420</v>
      </c>
      <c r="L15" s="109">
        <f t="shared" si="2"/>
        <v>13338</v>
      </c>
      <c r="M15" s="110">
        <v>1</v>
      </c>
      <c r="N15" s="90" t="s">
        <v>995</v>
      </c>
      <c r="O15" s="90" t="s">
        <v>996</v>
      </c>
      <c r="P15" s="85" t="s">
        <v>947</v>
      </c>
      <c r="Q15" s="110" t="s">
        <v>363</v>
      </c>
      <c r="R15" s="93">
        <v>2410073</v>
      </c>
      <c r="S15" s="86" t="s">
        <v>997</v>
      </c>
      <c r="T15" s="110">
        <v>22</v>
      </c>
    </row>
    <row r="16" spans="1:20" ht="41.4" x14ac:dyDescent="0.3">
      <c r="A16" s="88">
        <f t="shared" si="1"/>
        <v>15</v>
      </c>
      <c r="B16" s="87" t="s">
        <v>998</v>
      </c>
      <c r="C16" s="113">
        <v>484</v>
      </c>
      <c r="D16" s="88">
        <v>20</v>
      </c>
      <c r="E16" s="88">
        <v>5</v>
      </c>
      <c r="F16" s="88">
        <v>2</v>
      </c>
      <c r="G16" s="108">
        <v>15</v>
      </c>
      <c r="H16" s="112">
        <f t="shared" si="0"/>
        <v>9680</v>
      </c>
      <c r="I16" s="112">
        <f t="shared" si="0"/>
        <v>2420</v>
      </c>
      <c r="J16" s="112">
        <f t="shared" si="0"/>
        <v>968</v>
      </c>
      <c r="K16" s="112">
        <f t="shared" si="0"/>
        <v>7260</v>
      </c>
      <c r="L16" s="109">
        <f t="shared" si="2"/>
        <v>20328</v>
      </c>
      <c r="M16" s="110">
        <v>1</v>
      </c>
      <c r="N16" s="90" t="s">
        <v>979</v>
      </c>
      <c r="O16" s="90" t="s">
        <v>999</v>
      </c>
      <c r="P16" s="85" t="s">
        <v>947</v>
      </c>
      <c r="Q16" s="110" t="s">
        <v>964</v>
      </c>
      <c r="R16" s="93">
        <v>2407906</v>
      </c>
      <c r="S16" s="86" t="s">
        <v>1000</v>
      </c>
      <c r="T16" s="110">
        <v>22</v>
      </c>
    </row>
    <row r="17" spans="1:20" ht="41.4" x14ac:dyDescent="0.3">
      <c r="A17" s="88">
        <f t="shared" si="1"/>
        <v>16</v>
      </c>
      <c r="B17" s="87" t="s">
        <v>1001</v>
      </c>
      <c r="C17" s="113">
        <v>1064</v>
      </c>
      <c r="D17" s="88">
        <v>30</v>
      </c>
      <c r="E17" s="88">
        <v>1</v>
      </c>
      <c r="F17" s="88">
        <v>1</v>
      </c>
      <c r="G17" s="108">
        <v>15</v>
      </c>
      <c r="H17" s="112">
        <f t="shared" si="0"/>
        <v>31920</v>
      </c>
      <c r="I17" s="112">
        <f t="shared" si="0"/>
        <v>1064</v>
      </c>
      <c r="J17" s="112">
        <f t="shared" si="0"/>
        <v>1064</v>
      </c>
      <c r="K17" s="112">
        <f t="shared" si="0"/>
        <v>15960</v>
      </c>
      <c r="L17" s="109">
        <f t="shared" si="2"/>
        <v>50008</v>
      </c>
      <c r="M17" s="110">
        <v>1</v>
      </c>
      <c r="N17" s="90" t="s">
        <v>1002</v>
      </c>
      <c r="O17" s="90" t="s">
        <v>1003</v>
      </c>
      <c r="P17" s="85" t="s">
        <v>947</v>
      </c>
      <c r="Q17" s="110" t="s">
        <v>964</v>
      </c>
      <c r="R17" s="93">
        <v>2560557</v>
      </c>
      <c r="S17" s="86" t="s">
        <v>1004</v>
      </c>
      <c r="T17" s="110">
        <v>22</v>
      </c>
    </row>
    <row r="18" spans="1:20" ht="41.4" x14ac:dyDescent="0.3">
      <c r="A18" s="88">
        <f t="shared" si="1"/>
        <v>17</v>
      </c>
      <c r="B18" s="87" t="s">
        <v>1005</v>
      </c>
      <c r="C18" s="113">
        <v>432</v>
      </c>
      <c r="D18" s="88">
        <v>16</v>
      </c>
      <c r="E18" s="88">
        <v>1</v>
      </c>
      <c r="F18" s="88">
        <v>1</v>
      </c>
      <c r="G18" s="108">
        <v>10</v>
      </c>
      <c r="H18" s="112">
        <f t="shared" si="0"/>
        <v>6912</v>
      </c>
      <c r="I18" s="112">
        <f t="shared" si="0"/>
        <v>432</v>
      </c>
      <c r="J18" s="112">
        <f t="shared" si="0"/>
        <v>432</v>
      </c>
      <c r="K18" s="112">
        <f t="shared" si="0"/>
        <v>4320</v>
      </c>
      <c r="L18" s="109">
        <f t="shared" si="2"/>
        <v>12096</v>
      </c>
      <c r="M18" s="110">
        <v>1</v>
      </c>
      <c r="N18" s="90" t="s">
        <v>1006</v>
      </c>
      <c r="O18" s="90" t="s">
        <v>963</v>
      </c>
      <c r="P18" s="85" t="s">
        <v>947</v>
      </c>
      <c r="Q18" s="110" t="s">
        <v>964</v>
      </c>
      <c r="R18" s="93">
        <v>2409730</v>
      </c>
      <c r="S18" s="91" t="s">
        <v>965</v>
      </c>
      <c r="T18" s="110">
        <v>22</v>
      </c>
    </row>
    <row r="19" spans="1:20" ht="41.4" x14ac:dyDescent="0.3">
      <c r="A19" s="88">
        <f t="shared" si="1"/>
        <v>18</v>
      </c>
      <c r="B19" s="87" t="s">
        <v>1007</v>
      </c>
      <c r="C19" s="113">
        <v>531</v>
      </c>
      <c r="D19" s="88">
        <v>5</v>
      </c>
      <c r="E19" s="88"/>
      <c r="F19" s="88">
        <v>3</v>
      </c>
      <c r="G19" s="108">
        <v>5</v>
      </c>
      <c r="H19" s="112">
        <f t="shared" si="0"/>
        <v>2655</v>
      </c>
      <c r="I19" s="112">
        <f t="shared" si="0"/>
        <v>0</v>
      </c>
      <c r="J19" s="112">
        <f t="shared" si="0"/>
        <v>1593</v>
      </c>
      <c r="K19" s="112">
        <f t="shared" si="0"/>
        <v>2655</v>
      </c>
      <c r="L19" s="109">
        <f t="shared" si="2"/>
        <v>6903</v>
      </c>
      <c r="M19" s="110">
        <v>1</v>
      </c>
      <c r="N19" s="90" t="s">
        <v>1008</v>
      </c>
      <c r="O19" s="90" t="s">
        <v>1009</v>
      </c>
      <c r="P19" s="85" t="s">
        <v>947</v>
      </c>
      <c r="Q19" s="110" t="s">
        <v>964</v>
      </c>
      <c r="R19" s="93">
        <v>2560356</v>
      </c>
      <c r="S19" s="91" t="s">
        <v>1010</v>
      </c>
      <c r="T19" s="110">
        <v>22</v>
      </c>
    </row>
    <row r="20" spans="1:20" ht="41.4" x14ac:dyDescent="0.3">
      <c r="A20" s="88">
        <f t="shared" si="1"/>
        <v>19</v>
      </c>
      <c r="B20" s="96" t="s">
        <v>1011</v>
      </c>
      <c r="C20" s="116">
        <v>1064</v>
      </c>
      <c r="D20" s="114">
        <v>5</v>
      </c>
      <c r="E20" s="114">
        <v>1</v>
      </c>
      <c r="F20" s="114">
        <v>1</v>
      </c>
      <c r="G20" s="108">
        <v>5</v>
      </c>
      <c r="H20" s="112">
        <f t="shared" si="0"/>
        <v>5320</v>
      </c>
      <c r="I20" s="112">
        <f t="shared" si="0"/>
        <v>1064</v>
      </c>
      <c r="J20" s="112">
        <f t="shared" si="0"/>
        <v>1064</v>
      </c>
      <c r="K20" s="112">
        <f t="shared" si="0"/>
        <v>5320</v>
      </c>
      <c r="L20" s="109">
        <f t="shared" si="2"/>
        <v>12768</v>
      </c>
      <c r="M20" s="110">
        <v>1</v>
      </c>
      <c r="N20" s="92" t="s">
        <v>1012</v>
      </c>
      <c r="O20" s="92" t="s">
        <v>1013</v>
      </c>
      <c r="P20" s="85" t="s">
        <v>947</v>
      </c>
      <c r="Q20" s="110" t="s">
        <v>964</v>
      </c>
      <c r="R20" s="115">
        <v>2407958</v>
      </c>
      <c r="S20" s="91" t="s">
        <v>1014</v>
      </c>
      <c r="T20" s="110">
        <v>22</v>
      </c>
    </row>
    <row r="21" spans="1:20" ht="41.4" x14ac:dyDescent="0.3">
      <c r="A21" s="88">
        <f t="shared" si="1"/>
        <v>20</v>
      </c>
      <c r="B21" s="96" t="s">
        <v>1015</v>
      </c>
      <c r="C21" s="116">
        <v>1064</v>
      </c>
      <c r="D21" s="114">
        <v>5</v>
      </c>
      <c r="E21" s="114">
        <v>1</v>
      </c>
      <c r="F21" s="114">
        <v>1</v>
      </c>
      <c r="G21" s="108">
        <v>5</v>
      </c>
      <c r="H21" s="112">
        <f t="shared" si="0"/>
        <v>5320</v>
      </c>
      <c r="I21" s="112">
        <f t="shared" si="0"/>
        <v>1064</v>
      </c>
      <c r="J21" s="112">
        <f t="shared" si="0"/>
        <v>1064</v>
      </c>
      <c r="K21" s="112">
        <f t="shared" si="0"/>
        <v>5320</v>
      </c>
      <c r="L21" s="109">
        <f t="shared" si="2"/>
        <v>12768</v>
      </c>
      <c r="M21" s="110">
        <v>1</v>
      </c>
      <c r="N21" s="92" t="s">
        <v>1016</v>
      </c>
      <c r="O21" s="92" t="s">
        <v>1017</v>
      </c>
      <c r="P21" s="85" t="s">
        <v>947</v>
      </c>
      <c r="Q21" s="110" t="s">
        <v>964</v>
      </c>
      <c r="R21" s="115">
        <v>2560352</v>
      </c>
      <c r="S21" s="91" t="s">
        <v>1018</v>
      </c>
      <c r="T21" s="110">
        <v>22</v>
      </c>
    </row>
    <row r="22" spans="1:20" ht="82.8" x14ac:dyDescent="0.3">
      <c r="A22" s="88">
        <f t="shared" si="1"/>
        <v>21</v>
      </c>
      <c r="B22" s="96" t="s">
        <v>1019</v>
      </c>
      <c r="C22" s="116">
        <v>770</v>
      </c>
      <c r="D22" s="114">
        <v>5</v>
      </c>
      <c r="E22" s="114">
        <v>1</v>
      </c>
      <c r="F22" s="114">
        <v>1</v>
      </c>
      <c r="G22" s="108">
        <v>5</v>
      </c>
      <c r="H22" s="112">
        <f t="shared" si="0"/>
        <v>3850</v>
      </c>
      <c r="I22" s="112">
        <f t="shared" si="0"/>
        <v>770</v>
      </c>
      <c r="J22" s="112">
        <f t="shared" si="0"/>
        <v>770</v>
      </c>
      <c r="K22" s="112">
        <f t="shared" si="0"/>
        <v>3850</v>
      </c>
      <c r="L22" s="109">
        <f t="shared" si="2"/>
        <v>9240</v>
      </c>
      <c r="M22" s="110">
        <v>1</v>
      </c>
      <c r="N22" s="92" t="s">
        <v>1020</v>
      </c>
      <c r="O22" s="92" t="s">
        <v>1021</v>
      </c>
      <c r="P22" s="85" t="s">
        <v>947</v>
      </c>
      <c r="Q22" s="110" t="s">
        <v>964</v>
      </c>
      <c r="R22" s="115">
        <v>2468257</v>
      </c>
      <c r="S22" s="91" t="s">
        <v>1022</v>
      </c>
      <c r="T22" s="110">
        <v>22</v>
      </c>
    </row>
    <row r="23" spans="1:20" ht="41.4" x14ac:dyDescent="0.3">
      <c r="A23" s="88">
        <f t="shared" si="1"/>
        <v>22</v>
      </c>
      <c r="B23" s="96" t="s">
        <v>1023</v>
      </c>
      <c r="C23" s="116">
        <v>513</v>
      </c>
      <c r="D23" s="114">
        <v>10</v>
      </c>
      <c r="E23" s="114">
        <v>5</v>
      </c>
      <c r="F23" s="114">
        <v>2</v>
      </c>
      <c r="G23" s="108">
        <v>7</v>
      </c>
      <c r="H23" s="112">
        <f t="shared" si="0"/>
        <v>5130</v>
      </c>
      <c r="I23" s="112">
        <f t="shared" si="0"/>
        <v>2565</v>
      </c>
      <c r="J23" s="112">
        <f t="shared" si="0"/>
        <v>1026</v>
      </c>
      <c r="K23" s="112">
        <f t="shared" si="0"/>
        <v>3591</v>
      </c>
      <c r="L23" s="109">
        <f t="shared" si="2"/>
        <v>12312</v>
      </c>
      <c r="M23" s="110">
        <v>1</v>
      </c>
      <c r="N23" s="92" t="s">
        <v>1024</v>
      </c>
      <c r="O23" s="92" t="s">
        <v>1025</v>
      </c>
      <c r="P23" s="85" t="s">
        <v>947</v>
      </c>
      <c r="Q23" s="110" t="s">
        <v>363</v>
      </c>
      <c r="R23" s="115">
        <v>2408003</v>
      </c>
      <c r="S23" s="91" t="s">
        <v>1026</v>
      </c>
      <c r="T23" s="110">
        <v>22</v>
      </c>
    </row>
    <row r="24" spans="1:20" ht="41.4" x14ac:dyDescent="0.3">
      <c r="A24" s="88">
        <f t="shared" si="1"/>
        <v>23</v>
      </c>
      <c r="B24" s="96" t="s">
        <v>1027</v>
      </c>
      <c r="C24" s="116">
        <v>361</v>
      </c>
      <c r="D24" s="114">
        <v>10</v>
      </c>
      <c r="E24" s="114">
        <v>5</v>
      </c>
      <c r="F24" s="114">
        <v>1</v>
      </c>
      <c r="G24" s="108">
        <v>7</v>
      </c>
      <c r="H24" s="112">
        <f t="shared" si="0"/>
        <v>3610</v>
      </c>
      <c r="I24" s="112">
        <f t="shared" si="0"/>
        <v>1805</v>
      </c>
      <c r="J24" s="112">
        <f t="shared" si="0"/>
        <v>361</v>
      </c>
      <c r="K24" s="112">
        <f t="shared" si="0"/>
        <v>2527</v>
      </c>
      <c r="L24" s="109">
        <f t="shared" si="2"/>
        <v>8303</v>
      </c>
      <c r="M24" s="110">
        <v>1</v>
      </c>
      <c r="N24" s="92" t="s">
        <v>1028</v>
      </c>
      <c r="O24" s="92" t="s">
        <v>1029</v>
      </c>
      <c r="P24" s="85" t="s">
        <v>947</v>
      </c>
      <c r="Q24" s="110" t="s">
        <v>363</v>
      </c>
      <c r="R24" s="115">
        <v>2407992</v>
      </c>
      <c r="S24" s="91" t="s">
        <v>1030</v>
      </c>
      <c r="T24" s="110">
        <v>22</v>
      </c>
    </row>
    <row r="25" spans="1:20" ht="40.200000000000003" x14ac:dyDescent="0.3">
      <c r="A25" s="88">
        <f t="shared" si="1"/>
        <v>24</v>
      </c>
      <c r="B25" s="117" t="s">
        <v>1031</v>
      </c>
      <c r="C25" s="116">
        <v>20.5</v>
      </c>
      <c r="D25" s="114">
        <v>100</v>
      </c>
      <c r="E25" s="114">
        <v>10</v>
      </c>
      <c r="F25" s="114">
        <v>1</v>
      </c>
      <c r="G25" s="108">
        <v>50</v>
      </c>
      <c r="H25" s="112">
        <f t="shared" si="0"/>
        <v>2050</v>
      </c>
      <c r="I25" s="112">
        <f t="shared" si="0"/>
        <v>205</v>
      </c>
      <c r="J25" s="112">
        <f t="shared" si="0"/>
        <v>20.5</v>
      </c>
      <c r="K25" s="112">
        <f t="shared" si="0"/>
        <v>1025</v>
      </c>
      <c r="L25" s="109">
        <f t="shared" si="2"/>
        <v>3300.5</v>
      </c>
      <c r="M25" s="115">
        <v>10</v>
      </c>
      <c r="N25" s="92" t="s">
        <v>1032</v>
      </c>
      <c r="O25" s="92" t="s">
        <v>1033</v>
      </c>
      <c r="P25" s="92" t="s">
        <v>1034</v>
      </c>
      <c r="Q25" s="115" t="s">
        <v>363</v>
      </c>
      <c r="R25" s="115">
        <v>2349900</v>
      </c>
      <c r="S25" s="118" t="s">
        <v>1035</v>
      </c>
      <c r="T25" s="110">
        <v>22</v>
      </c>
    </row>
    <row r="26" spans="1:20" ht="40.200000000000003" x14ac:dyDescent="0.3">
      <c r="A26" s="88">
        <f t="shared" si="1"/>
        <v>25</v>
      </c>
      <c r="B26" s="117" t="s">
        <v>1036</v>
      </c>
      <c r="C26" s="116">
        <v>20.5</v>
      </c>
      <c r="D26" s="114">
        <v>100</v>
      </c>
      <c r="E26" s="114">
        <v>10</v>
      </c>
      <c r="F26" s="114">
        <v>1</v>
      </c>
      <c r="G26" s="108">
        <v>50</v>
      </c>
      <c r="H26" s="112">
        <f t="shared" si="0"/>
        <v>2050</v>
      </c>
      <c r="I26" s="112">
        <f t="shared" si="0"/>
        <v>205</v>
      </c>
      <c r="J26" s="112">
        <f t="shared" si="0"/>
        <v>20.5</v>
      </c>
      <c r="K26" s="112">
        <f t="shared" si="0"/>
        <v>1025</v>
      </c>
      <c r="L26" s="109">
        <f t="shared" si="2"/>
        <v>3300.5</v>
      </c>
      <c r="M26" s="115">
        <v>10</v>
      </c>
      <c r="N26" s="92" t="s">
        <v>1037</v>
      </c>
      <c r="O26" s="92" t="s">
        <v>1038</v>
      </c>
      <c r="P26" s="92" t="s">
        <v>1034</v>
      </c>
      <c r="Q26" s="115" t="s">
        <v>363</v>
      </c>
      <c r="R26" s="115">
        <v>2349899</v>
      </c>
      <c r="S26" s="118" t="s">
        <v>1035</v>
      </c>
      <c r="T26" s="110">
        <v>22</v>
      </c>
    </row>
    <row r="27" spans="1:20" ht="110.4" x14ac:dyDescent="0.3">
      <c r="A27" s="88">
        <f t="shared" si="1"/>
        <v>26</v>
      </c>
      <c r="B27" s="89" t="s">
        <v>1039</v>
      </c>
      <c r="C27" s="113">
        <v>18</v>
      </c>
      <c r="D27" s="114">
        <v>240</v>
      </c>
      <c r="E27" s="114">
        <v>50</v>
      </c>
      <c r="F27" s="114">
        <v>100</v>
      </c>
      <c r="G27" s="108">
        <v>100</v>
      </c>
      <c r="H27" s="112">
        <f t="shared" si="0"/>
        <v>4320</v>
      </c>
      <c r="I27" s="112">
        <f t="shared" si="0"/>
        <v>900</v>
      </c>
      <c r="J27" s="112">
        <f t="shared" si="0"/>
        <v>1800</v>
      </c>
      <c r="K27" s="112">
        <f t="shared" si="0"/>
        <v>1800</v>
      </c>
      <c r="L27" s="109">
        <f t="shared" si="2"/>
        <v>8820</v>
      </c>
      <c r="M27" s="93">
        <v>1</v>
      </c>
      <c r="N27" s="90" t="s">
        <v>1040</v>
      </c>
      <c r="O27" s="90" t="s">
        <v>1041</v>
      </c>
      <c r="P27" s="90" t="s">
        <v>1042</v>
      </c>
      <c r="Q27" s="93" t="s">
        <v>1043</v>
      </c>
      <c r="R27" s="93" t="s">
        <v>1044</v>
      </c>
      <c r="S27" s="93" t="s">
        <v>1045</v>
      </c>
      <c r="T27" s="110">
        <v>22</v>
      </c>
    </row>
    <row r="28" spans="1:20" ht="110.4" x14ac:dyDescent="0.3">
      <c r="A28" s="88">
        <f t="shared" si="1"/>
        <v>27</v>
      </c>
      <c r="B28" s="89" t="s">
        <v>1046</v>
      </c>
      <c r="C28" s="113">
        <v>18</v>
      </c>
      <c r="D28" s="114">
        <v>28</v>
      </c>
      <c r="E28" s="114">
        <v>50</v>
      </c>
      <c r="F28" s="114">
        <v>50</v>
      </c>
      <c r="G28" s="108">
        <v>15</v>
      </c>
      <c r="H28" s="112">
        <f t="shared" si="0"/>
        <v>504</v>
      </c>
      <c r="I28" s="112">
        <f t="shared" si="0"/>
        <v>900</v>
      </c>
      <c r="J28" s="112">
        <f t="shared" si="0"/>
        <v>900</v>
      </c>
      <c r="K28" s="112">
        <f t="shared" si="0"/>
        <v>270</v>
      </c>
      <c r="L28" s="109">
        <f t="shared" si="2"/>
        <v>2574</v>
      </c>
      <c r="M28" s="93">
        <v>1</v>
      </c>
      <c r="N28" s="90" t="s">
        <v>1047</v>
      </c>
      <c r="O28" s="90" t="s">
        <v>1041</v>
      </c>
      <c r="P28" s="90" t="s">
        <v>1042</v>
      </c>
      <c r="Q28" s="93" t="s">
        <v>1043</v>
      </c>
      <c r="R28" s="93" t="s">
        <v>1044</v>
      </c>
      <c r="S28" s="93" t="s">
        <v>1045</v>
      </c>
      <c r="T28" s="110">
        <v>22</v>
      </c>
    </row>
    <row r="29" spans="1:20" ht="138" x14ac:dyDescent="0.3">
      <c r="A29" s="88">
        <f t="shared" si="1"/>
        <v>28</v>
      </c>
      <c r="B29" s="87" t="s">
        <v>1048</v>
      </c>
      <c r="C29" s="113">
        <v>80</v>
      </c>
      <c r="D29" s="88">
        <v>16</v>
      </c>
      <c r="E29" s="88">
        <v>5</v>
      </c>
      <c r="F29" s="88">
        <v>4</v>
      </c>
      <c r="G29" s="108">
        <v>10</v>
      </c>
      <c r="H29" s="112">
        <f t="shared" si="0"/>
        <v>1280</v>
      </c>
      <c r="I29" s="112">
        <f t="shared" si="0"/>
        <v>400</v>
      </c>
      <c r="J29" s="112">
        <f t="shared" si="0"/>
        <v>320</v>
      </c>
      <c r="K29" s="112">
        <f t="shared" si="0"/>
        <v>800</v>
      </c>
      <c r="L29" s="109">
        <f t="shared" si="2"/>
        <v>2800</v>
      </c>
      <c r="M29" s="93">
        <v>1</v>
      </c>
      <c r="N29" s="92" t="s">
        <v>1048</v>
      </c>
      <c r="O29" s="90" t="s">
        <v>1049</v>
      </c>
      <c r="P29" s="90" t="s">
        <v>1042</v>
      </c>
      <c r="Q29" s="93" t="s">
        <v>464</v>
      </c>
      <c r="R29" s="93">
        <v>2536850</v>
      </c>
      <c r="S29" s="93" t="s">
        <v>1050</v>
      </c>
      <c r="T29" s="110">
        <v>22</v>
      </c>
    </row>
    <row r="30" spans="1:20" ht="138" x14ac:dyDescent="0.3">
      <c r="A30" s="88">
        <f t="shared" si="1"/>
        <v>29</v>
      </c>
      <c r="B30" s="87" t="s">
        <v>1051</v>
      </c>
      <c r="C30" s="113">
        <v>105</v>
      </c>
      <c r="D30" s="88">
        <v>16</v>
      </c>
      <c r="E30" s="88">
        <v>5</v>
      </c>
      <c r="F30" s="88">
        <v>14</v>
      </c>
      <c r="G30" s="108">
        <v>10</v>
      </c>
      <c r="H30" s="112">
        <f t="shared" si="0"/>
        <v>1680</v>
      </c>
      <c r="I30" s="112">
        <f t="shared" si="0"/>
        <v>525</v>
      </c>
      <c r="J30" s="112">
        <f t="shared" si="0"/>
        <v>1470</v>
      </c>
      <c r="K30" s="112">
        <f t="shared" si="0"/>
        <v>1050</v>
      </c>
      <c r="L30" s="109">
        <f t="shared" si="2"/>
        <v>4725</v>
      </c>
      <c r="M30" s="93">
        <v>1</v>
      </c>
      <c r="N30" s="92" t="s">
        <v>1051</v>
      </c>
      <c r="O30" s="90" t="s">
        <v>1052</v>
      </c>
      <c r="P30" s="90" t="s">
        <v>1053</v>
      </c>
      <c r="Q30" s="93" t="s">
        <v>1054</v>
      </c>
      <c r="R30" s="93">
        <v>363379</v>
      </c>
      <c r="S30" s="93" t="s">
        <v>1050</v>
      </c>
      <c r="T30" s="110">
        <v>22</v>
      </c>
    </row>
    <row r="31" spans="1:20" ht="79.8" x14ac:dyDescent="0.3">
      <c r="A31" s="88">
        <f t="shared" si="1"/>
        <v>30</v>
      </c>
      <c r="B31" s="87" t="s">
        <v>1055</v>
      </c>
      <c r="C31" s="113">
        <v>250</v>
      </c>
      <c r="D31" s="88">
        <v>20</v>
      </c>
      <c r="E31" s="88">
        <v>5</v>
      </c>
      <c r="F31" s="88">
        <v>20</v>
      </c>
      <c r="G31" s="108">
        <v>15</v>
      </c>
      <c r="H31" s="112">
        <f t="shared" si="0"/>
        <v>5000</v>
      </c>
      <c r="I31" s="112">
        <f t="shared" si="0"/>
        <v>1250</v>
      </c>
      <c r="J31" s="112">
        <f t="shared" si="0"/>
        <v>5000</v>
      </c>
      <c r="K31" s="112">
        <f t="shared" si="0"/>
        <v>3750</v>
      </c>
      <c r="L31" s="109">
        <f t="shared" si="2"/>
        <v>15000</v>
      </c>
      <c r="M31" s="93">
        <v>1</v>
      </c>
      <c r="N31" s="94" t="s">
        <v>1056</v>
      </c>
      <c r="O31" s="90" t="s">
        <v>1057</v>
      </c>
      <c r="P31" s="90" t="s">
        <v>1058</v>
      </c>
      <c r="Q31" s="93" t="s">
        <v>464</v>
      </c>
      <c r="R31" s="93">
        <v>2453925</v>
      </c>
      <c r="S31" s="119" t="s">
        <v>1059</v>
      </c>
      <c r="T31" s="110">
        <v>22</v>
      </c>
    </row>
    <row r="32" spans="1:20" ht="138" x14ac:dyDescent="0.3">
      <c r="A32" s="88">
        <f t="shared" si="1"/>
        <v>31</v>
      </c>
      <c r="B32" s="96" t="s">
        <v>1060</v>
      </c>
      <c r="C32" s="121">
        <v>1100</v>
      </c>
      <c r="D32" s="114">
        <v>1</v>
      </c>
      <c r="E32" s="114"/>
      <c r="F32" s="114">
        <v>1</v>
      </c>
      <c r="G32" s="108">
        <v>1</v>
      </c>
      <c r="H32" s="112">
        <f t="shared" si="0"/>
        <v>1100</v>
      </c>
      <c r="I32" s="112">
        <f t="shared" si="0"/>
        <v>0</v>
      </c>
      <c r="J32" s="112">
        <f t="shared" si="0"/>
        <v>1100</v>
      </c>
      <c r="K32" s="112">
        <f t="shared" si="0"/>
        <v>1100</v>
      </c>
      <c r="L32" s="109">
        <f t="shared" si="2"/>
        <v>3300</v>
      </c>
      <c r="M32" s="115">
        <v>1</v>
      </c>
      <c r="N32" s="92" t="s">
        <v>1061</v>
      </c>
      <c r="O32" s="97" t="s">
        <v>1062</v>
      </c>
      <c r="P32" s="92" t="s">
        <v>947</v>
      </c>
      <c r="Q32" s="115" t="s">
        <v>1063</v>
      </c>
      <c r="R32" s="120">
        <v>2430934</v>
      </c>
      <c r="S32" s="98" t="s">
        <v>1064</v>
      </c>
      <c r="T32" s="110">
        <v>22</v>
      </c>
    </row>
    <row r="33" spans="1:20" ht="21" customHeight="1" x14ac:dyDescent="0.3">
      <c r="A33" s="95"/>
      <c r="B33" s="99"/>
      <c r="C33" s="100"/>
      <c r="D33" s="95"/>
      <c r="E33" s="95"/>
      <c r="F33" s="101"/>
      <c r="G33" s="101"/>
      <c r="H33" s="103">
        <f>SUM(H2:H32)</f>
        <v>272733</v>
      </c>
      <c r="I33" s="103">
        <f>SUM(I2:I32)</f>
        <v>45989</v>
      </c>
      <c r="J33" s="103">
        <f>SUM(J2:J32)</f>
        <v>30775</v>
      </c>
      <c r="K33" s="103">
        <f>SUM(K2:K32)</f>
        <v>147383</v>
      </c>
      <c r="L33" s="103">
        <f>SUM(L2:L32)</f>
        <v>496880</v>
      </c>
      <c r="M33" s="95"/>
      <c r="N33" s="101"/>
      <c r="O33" s="101"/>
      <c r="P33" s="101"/>
      <c r="Q33" s="95"/>
      <c r="R33" s="95"/>
      <c r="S33" s="102"/>
      <c r="T33" s="101"/>
    </row>
    <row r="34" spans="1:20" ht="14.4" x14ac:dyDescent="0.3">
      <c r="A34" s="95"/>
      <c r="B34" s="99"/>
      <c r="C34" s="100"/>
      <c r="D34" s="95"/>
      <c r="E34" s="95"/>
      <c r="F34" s="101"/>
      <c r="G34" s="101"/>
      <c r="H34" s="101"/>
      <c r="I34" s="101"/>
      <c r="J34" s="101"/>
      <c r="K34" s="101"/>
      <c r="L34" s="101"/>
      <c r="M34" s="95"/>
      <c r="N34" s="101"/>
      <c r="O34" s="101"/>
      <c r="P34" s="101"/>
      <c r="Q34" s="95"/>
      <c r="R34" s="95"/>
      <c r="S34" s="102"/>
      <c r="T34" s="101"/>
    </row>
    <row r="35" spans="1:20" s="124" customFormat="1" ht="14.4" x14ac:dyDescent="0.3">
      <c r="A35" s="105"/>
      <c r="B35" s="104" t="s">
        <v>1071</v>
      </c>
      <c r="C35" s="122"/>
      <c r="D35" s="105" t="s">
        <v>1072</v>
      </c>
      <c r="E35" s="105"/>
      <c r="F35" s="123"/>
      <c r="G35" s="123"/>
      <c r="H35" s="103"/>
      <c r="I35" s="103"/>
      <c r="J35" s="103"/>
      <c r="K35" s="103"/>
      <c r="L35" s="103"/>
      <c r="M35" s="105"/>
      <c r="N35" s="123"/>
      <c r="O35" s="123"/>
      <c r="P35" s="104"/>
      <c r="Q35" s="105"/>
      <c r="R35" s="105"/>
      <c r="S35" s="105"/>
      <c r="T35" s="123"/>
    </row>
    <row r="37" spans="1:20" ht="43.2" x14ac:dyDescent="0.3">
      <c r="B37" s="124" t="s">
        <v>1073</v>
      </c>
      <c r="C37" s="124"/>
      <c r="G37" s="23" t="s">
        <v>935</v>
      </c>
      <c r="H37" s="125">
        <v>83087.5</v>
      </c>
      <c r="I37" s="79">
        <v>14326.25</v>
      </c>
      <c r="J37" s="79">
        <v>9862</v>
      </c>
      <c r="K37" s="79">
        <v>44898.75</v>
      </c>
      <c r="L37" s="165"/>
    </row>
    <row r="38" spans="1:20" ht="14.4" x14ac:dyDescent="0.3">
      <c r="B38" s="124" t="s">
        <v>1074</v>
      </c>
      <c r="C38" s="124"/>
      <c r="G38" s="23"/>
      <c r="H38" s="3"/>
      <c r="I38" s="3"/>
      <c r="J38" s="3"/>
      <c r="K38" s="3"/>
      <c r="L38" s="3"/>
    </row>
    <row r="39" spans="1:20" ht="43.2" x14ac:dyDescent="0.3">
      <c r="B39" s="124" t="s">
        <v>1075</v>
      </c>
      <c r="C39" s="124"/>
      <c r="G39" s="23" t="s">
        <v>936</v>
      </c>
      <c r="H39" s="79">
        <v>207718.75</v>
      </c>
      <c r="I39" s="79">
        <v>35815.629999999997</v>
      </c>
      <c r="J39" s="79">
        <v>24656.25</v>
      </c>
      <c r="K39" s="79">
        <v>112246.88</v>
      </c>
      <c r="L39" s="165"/>
    </row>
    <row r="40" spans="1:20" ht="14.4" x14ac:dyDescent="0.3">
      <c r="G40" s="12"/>
      <c r="H40" s="3"/>
      <c r="I40" s="3"/>
      <c r="J40" s="3"/>
      <c r="K40" s="3"/>
      <c r="L40" s="3"/>
    </row>
    <row r="41" spans="1:20" ht="43.2" x14ac:dyDescent="0.3">
      <c r="G41" s="23" t="s">
        <v>938</v>
      </c>
      <c r="H41" s="79">
        <f>H37+H39</f>
        <v>290806.25</v>
      </c>
      <c r="I41" s="79">
        <f>I37+I39</f>
        <v>50141.88</v>
      </c>
      <c r="J41" s="79">
        <f>J37+J39</f>
        <v>34518.25</v>
      </c>
      <c r="K41" s="79">
        <f>K37+K39</f>
        <v>157145.63</v>
      </c>
      <c r="L41" s="16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233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LOTTO1</vt:lpstr>
      <vt:lpstr>LOTTO 2</vt:lpstr>
      <vt:lpstr>LOTTO1!Area_stampa</vt:lpstr>
      <vt:lpstr>LOTTO1!Excel_BuiltIn__FilterDatabase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Riester, Bianca</dc:creator>
  <cp:lastModifiedBy>Boccadoro Rossana</cp:lastModifiedBy>
  <cp:revision>13</cp:revision>
  <cp:lastPrinted>2024-12-09T11:22:11Z</cp:lastPrinted>
  <dcterms:created xsi:type="dcterms:W3CDTF">2019-09-19T05:19:50Z</dcterms:created>
  <dcterms:modified xsi:type="dcterms:W3CDTF">2025-04-02T10:23:50Z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0x010100B4B3067933858349A5CF9507A73BA5E3</vt:lpwstr>
  </property>
</Properties>
</file>